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2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3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drawings/drawing4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2" windowWidth="23256" windowHeight="12096"/>
  </bookViews>
  <sheets>
    <sheet name="Antrag (bitte ausfüllen)" sheetId="1" r:id="rId1"/>
    <sheet name="Hintergrundberechnung_gesperrt" sheetId="6" state="hidden" r:id="rId2"/>
    <sheet name="Bescheid_Leuchtmitteltausch" sheetId="14" state="hidden" r:id="rId3"/>
    <sheet name="Vorbescheid_sonstige" sheetId="10" state="hidden" r:id="rId4"/>
    <sheet name="Bescheid_sonstige" sheetId="13" state="hidden" r:id="rId5"/>
  </sheets>
  <definedNames>
    <definedName name="Austausch" localSheetId="2">#REF!</definedName>
    <definedName name="Austausch" localSheetId="4">#REF!</definedName>
    <definedName name="Austausch" localSheetId="3">#REF!</definedName>
    <definedName name="Austausch">#REF!</definedName>
    <definedName name="_xlnm.Print_Area" localSheetId="0">'Antrag (bitte ausfüllen)'!$B$2:$H$117</definedName>
    <definedName name="_xlnm.Print_Area" localSheetId="2">Bescheid_Leuchtmitteltausch!$B$1:$K$126</definedName>
    <definedName name="_xlnm.Print_Area" localSheetId="4">Bescheid_sonstige!$B$1:$K$126</definedName>
    <definedName name="_xlnm.Print_Area" localSheetId="3">Vorbescheid_sonstige!$B$1:$K$63</definedName>
    <definedName name="Leuchtmittel" localSheetId="2">#REF!</definedName>
    <definedName name="Leuchtmittel" localSheetId="4">#REF!</definedName>
    <definedName name="Leuchtmittel" localSheetId="3">#REF!</definedName>
    <definedName name="Leuchtmittel">#REF!</definedName>
  </definedNames>
  <calcPr calcId="145621"/>
</workbook>
</file>

<file path=xl/calcChain.xml><?xml version="1.0" encoding="utf-8"?>
<calcChain xmlns="http://schemas.openxmlformats.org/spreadsheetml/2006/main">
  <c r="G65" i="1" l="1"/>
  <c r="F65" i="1"/>
  <c r="E65" i="1"/>
  <c r="D65" i="1"/>
  <c r="D67" i="1"/>
  <c r="D68" i="1" l="1"/>
  <c r="E71" i="1"/>
  <c r="E27" i="13" l="1"/>
  <c r="E26" i="13"/>
  <c r="C13" i="13"/>
  <c r="C12" i="13"/>
  <c r="C11" i="13"/>
  <c r="C13" i="10"/>
  <c r="C12" i="10"/>
  <c r="C11" i="10"/>
  <c r="C13" i="14"/>
  <c r="C12" i="14"/>
  <c r="C11" i="14"/>
  <c r="C10" i="14"/>
  <c r="K18" i="14"/>
  <c r="H32" i="14"/>
  <c r="E38" i="14"/>
  <c r="E40" i="14" s="1"/>
  <c r="F71" i="14" s="1"/>
  <c r="F73" i="14" s="1"/>
  <c r="E53" i="14"/>
  <c r="E54" i="14"/>
  <c r="E55" i="14"/>
  <c r="J61" i="14"/>
  <c r="G68" i="14" s="1"/>
  <c r="F75" i="14"/>
  <c r="F75" i="13"/>
  <c r="J61" i="13"/>
  <c r="E93" i="1" l="1"/>
  <c r="F93" i="1"/>
  <c r="I31" i="10" l="1"/>
  <c r="I32" i="10" l="1"/>
  <c r="F92" i="1"/>
  <c r="E92" i="1"/>
  <c r="F90" i="1"/>
  <c r="K18" i="10"/>
  <c r="E96" i="1" l="1"/>
  <c r="E104" i="1" s="1"/>
  <c r="E98" i="1"/>
  <c r="E101" i="1" s="1"/>
  <c r="F98" i="1"/>
  <c r="F101" i="1" s="1"/>
  <c r="F97" i="1"/>
  <c r="F100" i="1" s="1"/>
  <c r="F96" i="1"/>
  <c r="F99" i="1" s="1"/>
  <c r="E97" i="1"/>
  <c r="J60" i="10"/>
  <c r="G39" i="13" s="1"/>
  <c r="E28" i="10"/>
  <c r="E41" i="13"/>
  <c r="E43" i="13" s="1"/>
  <c r="F71" i="13" s="1"/>
  <c r="F73" i="13" s="1"/>
  <c r="G68" i="13"/>
  <c r="E58" i="13"/>
  <c r="E57" i="13"/>
  <c r="E56" i="13"/>
  <c r="H37" i="13"/>
  <c r="E28" i="13"/>
  <c r="K18" i="13"/>
  <c r="C10" i="13"/>
  <c r="I35" i="10"/>
  <c r="I34" i="10"/>
  <c r="I33" i="10"/>
  <c r="E100" i="1" l="1"/>
  <c r="E105" i="1"/>
  <c r="E106" i="1" s="1"/>
  <c r="E99" i="1"/>
  <c r="E43" i="10"/>
  <c r="E45" i="10" s="1"/>
  <c r="E72" i="1"/>
  <c r="C10" i="10"/>
  <c r="H37" i="10"/>
  <c r="G50" i="1" l="1"/>
  <c r="C87" i="6" l="1"/>
  <c r="C88" i="6" s="1"/>
  <c r="E21" i="1" l="1"/>
  <c r="F104" i="1" l="1"/>
  <c r="F105" i="1" l="1"/>
  <c r="F106" i="1" s="1"/>
  <c r="G100" i="1"/>
  <c r="F110" i="1" s="1"/>
  <c r="G99" i="1"/>
  <c r="G101" i="1" l="1"/>
  <c r="G104" i="1" l="1"/>
  <c r="G98" i="1" l="1"/>
  <c r="G96" i="1"/>
  <c r="G97" i="1"/>
  <c r="E110" i="1" s="1"/>
  <c r="G106" i="1" l="1"/>
  <c r="G105" i="1"/>
  <c r="G110" i="1" s="1"/>
</calcChain>
</file>

<file path=xl/sharedStrings.xml><?xml version="1.0" encoding="utf-8"?>
<sst xmlns="http://schemas.openxmlformats.org/spreadsheetml/2006/main" count="444" uniqueCount="271">
  <si>
    <t>Energiesparlampe</t>
  </si>
  <si>
    <t>Halogenlampe</t>
  </si>
  <si>
    <t>Glühlampe</t>
  </si>
  <si>
    <t>Induktionslampe</t>
  </si>
  <si>
    <t>Kompakt-Leuchtstofflampe</t>
  </si>
  <si>
    <t>Rubrik</t>
  </si>
  <si>
    <t>Einheit</t>
  </si>
  <si>
    <t>Strommix-Emissionsfaktor</t>
  </si>
  <si>
    <t>Preis/kWh Strom</t>
  </si>
  <si>
    <t>Brenndauer pro Tag</t>
  </si>
  <si>
    <t>Anzahl der Leuchtmittel</t>
  </si>
  <si>
    <t>LED</t>
  </si>
  <si>
    <t>Kirchengemeinde</t>
  </si>
  <si>
    <t>Nutzung Tage/Woche</t>
  </si>
  <si>
    <t>Dekanat</t>
  </si>
  <si>
    <t>Ort</t>
  </si>
  <si>
    <t>E-Mail</t>
  </si>
  <si>
    <t xml:space="preserve">Angaben zur Umsetzung </t>
  </si>
  <si>
    <t>Wer setzt die Maßnahme um?</t>
  </si>
  <si>
    <t>Name der Kirchengemeinde</t>
  </si>
  <si>
    <t>Allgemeine Angaben</t>
  </si>
  <si>
    <t xml:space="preserve">Telefonnummer </t>
  </si>
  <si>
    <t>Elektriker-Honorar</t>
  </si>
  <si>
    <t>Auswahl über Dropdown</t>
  </si>
  <si>
    <t>Elektriker/Experte</t>
  </si>
  <si>
    <t>Angaben zu Leuchtmitteln</t>
  </si>
  <si>
    <t xml:space="preserve">* werden alte Leuchtmittel nicht eins zu eins ersetzt (z. B. beim Einbau einer neuen Lampe), </t>
  </si>
  <si>
    <t>Angaben zum Einsatzort</t>
  </si>
  <si>
    <t>[Euro]</t>
  </si>
  <si>
    <t>[Stunden]</t>
  </si>
  <si>
    <t>[Tage]</t>
  </si>
  <si>
    <t>[Jahre]</t>
  </si>
  <si>
    <t>[Stückzahl]</t>
  </si>
  <si>
    <r>
      <t>[kg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/kWh]</t>
    </r>
  </si>
  <si>
    <t xml:space="preserve"> [Watt]</t>
  </si>
  <si>
    <t>Leistung der Leuchtmittels*</t>
  </si>
  <si>
    <t>[kWh]</t>
  </si>
  <si>
    <r>
      <t>[kg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</si>
  <si>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keine Angabe</t>
  </si>
  <si>
    <t>Zufriedenheit mit Formular</t>
  </si>
  <si>
    <t>Kontodaten der Kirchengemeinde</t>
  </si>
  <si>
    <t>Kontoinhaber</t>
  </si>
  <si>
    <t>Dropdown Durchführung</t>
  </si>
  <si>
    <t>Feedback</t>
  </si>
  <si>
    <t>Gebäudenummer</t>
  </si>
  <si>
    <t>Funktion</t>
  </si>
  <si>
    <t>KirchenpflegerIn</t>
  </si>
  <si>
    <t>Pfarrer</t>
  </si>
  <si>
    <t>IBAN</t>
  </si>
  <si>
    <t>sehr gut</t>
  </si>
  <si>
    <t>gut</t>
  </si>
  <si>
    <t>befriedigend</t>
  </si>
  <si>
    <t>ausreichend</t>
  </si>
  <si>
    <t>ungenügend</t>
  </si>
  <si>
    <t>mangelhaft</t>
  </si>
  <si>
    <t>Telefonnummer</t>
  </si>
  <si>
    <t>Maßnahme</t>
  </si>
  <si>
    <t>Leuchtmitteltausch</t>
  </si>
  <si>
    <t>Straße und Hausnummer</t>
  </si>
  <si>
    <t>Dekanate</t>
  </si>
  <si>
    <t>Stuttgart</t>
  </si>
  <si>
    <t>Allgäu-Oberschwaben</t>
  </si>
  <si>
    <t>Biberach</t>
  </si>
  <si>
    <t>Ehingen-Ulm</t>
  </si>
  <si>
    <t>Göppingen-Geislingen</t>
  </si>
  <si>
    <t xml:space="preserve">Mergentheim </t>
  </si>
  <si>
    <t>Balingen</t>
  </si>
  <si>
    <t>Esslingen-Nürtingen</t>
  </si>
  <si>
    <t>Reutlingen-Zwiefalten</t>
  </si>
  <si>
    <t>Ostalb</t>
  </si>
  <si>
    <t>Heilbronn-Neckarsulm</t>
  </si>
  <si>
    <t xml:space="preserve">Hohenlohe </t>
  </si>
  <si>
    <t>Friedrichshafen</t>
  </si>
  <si>
    <t>Rems-Murr</t>
  </si>
  <si>
    <t>Böblingen</t>
  </si>
  <si>
    <t>Calw</t>
  </si>
  <si>
    <t>Freudenstadt</t>
  </si>
  <si>
    <t>Ludwigsburg</t>
  </si>
  <si>
    <t>Mühlacker</t>
  </si>
  <si>
    <t>Rottenburg</t>
  </si>
  <si>
    <t>Saulgau</t>
  </si>
  <si>
    <t>Schwäbisch-Hall</t>
  </si>
  <si>
    <t>Heidenheim</t>
  </si>
  <si>
    <t>Rottweil</t>
  </si>
  <si>
    <t>Tuttlingen-Spaichingen</t>
  </si>
  <si>
    <t>Vor- und Nachname</t>
  </si>
  <si>
    <t>Dropdown Leuchtmittel</t>
  </si>
  <si>
    <t>Postleitzahl</t>
  </si>
  <si>
    <t>Gebäude und Maßnahme/n</t>
  </si>
  <si>
    <t>Ansprechpartner</t>
  </si>
  <si>
    <t>Brenndauer pro Jahr</t>
  </si>
  <si>
    <t>Rechnungskopie beigefügt?</t>
  </si>
  <si>
    <t>Rechnung</t>
  </si>
  <si>
    <t>ja</t>
  </si>
  <si>
    <t>nein</t>
  </si>
  <si>
    <t>Rechnung wird nachgereicht</t>
  </si>
  <si>
    <r>
      <t>Verbrauch Leuchtmittel</t>
    </r>
    <r>
      <rPr>
        <vertAlign val="subscript"/>
        <sz val="11"/>
        <rFont val="Calibri"/>
        <family val="2"/>
        <scheme val="minor"/>
      </rPr>
      <t>neu</t>
    </r>
  </si>
  <si>
    <r>
      <t>Verbrauch Leuchtmittel</t>
    </r>
    <r>
      <rPr>
        <vertAlign val="subscript"/>
        <sz val="11"/>
        <rFont val="Calibri"/>
        <family val="2"/>
        <scheme val="minor"/>
      </rPr>
      <t>alt</t>
    </r>
  </si>
  <si>
    <r>
      <t>Leuchtmittel</t>
    </r>
    <r>
      <rPr>
        <vertAlign val="subscript"/>
        <sz val="11"/>
        <rFont val="Calibri"/>
        <family val="2"/>
        <scheme val="minor"/>
      </rPr>
      <t>alt</t>
    </r>
  </si>
  <si>
    <r>
      <t>Leuchtmittel</t>
    </r>
    <r>
      <rPr>
        <vertAlign val="subscript"/>
        <sz val="11"/>
        <rFont val="Calibri"/>
        <family val="2"/>
        <scheme val="minor"/>
      </rPr>
      <t>neu</t>
    </r>
  </si>
  <si>
    <r>
      <t xml:space="preserve"> Leuchtmittel</t>
    </r>
    <r>
      <rPr>
        <vertAlign val="subscript"/>
        <sz val="11"/>
        <rFont val="Calibri"/>
        <family val="2"/>
        <scheme val="minor"/>
      </rPr>
      <t>alt</t>
    </r>
  </si>
  <si>
    <t>Betrachtungszeitraum (BZ)</t>
  </si>
  <si>
    <t>Gesamtkosten pro Leuchtmitteltyp</t>
  </si>
  <si>
    <t>Kreditinstitut</t>
  </si>
  <si>
    <t>Präsenz-/Bewegungsmelder</t>
  </si>
  <si>
    <t>Betriebsgeräte (u. a. Vorschaltgeräte)</t>
  </si>
  <si>
    <t>Zeitschaltuhren; Tageslichtsensorik</t>
  </si>
  <si>
    <t>andere (unten eintragen)</t>
  </si>
  <si>
    <t>5. Feedback zum Antrag</t>
  </si>
  <si>
    <t>Antragstellung</t>
  </si>
  <si>
    <t>Datum Antragstellung</t>
  </si>
  <si>
    <t>Eingangsdatum Bauamt</t>
  </si>
  <si>
    <t>Daten der Kirchengemeinde</t>
  </si>
  <si>
    <r>
      <t>Anzahl neuer Leuchtmittel</t>
    </r>
    <r>
      <rPr>
        <b/>
        <sz val="11"/>
        <color theme="6" tint="-0.249977111117893"/>
        <rFont val="Calibri"/>
        <family val="2"/>
        <scheme val="minor"/>
      </rPr>
      <t>*</t>
    </r>
  </si>
  <si>
    <t>Förderantrag "Energieeffiziente Beleuchtung" in Kirchengemeinden</t>
  </si>
  <si>
    <t>Preis pro neuem Leuchtmittel</t>
  </si>
  <si>
    <t>(Umgesetzte/Geplante) Maßnahme</t>
  </si>
  <si>
    <t>gew. Vorsitzende/r des KGR</t>
  </si>
  <si>
    <r>
      <t>Bitte füllen Sie die</t>
    </r>
    <r>
      <rPr>
        <b/>
        <sz val="11"/>
        <rFont val="Calibri"/>
        <family val="2"/>
        <scheme val="minor"/>
      </rPr>
      <t xml:space="preserve"> zwei hellgrauen Felder (Brenn-/Nutzungsdauer) </t>
    </r>
    <r>
      <rPr>
        <sz val="11"/>
        <rFont val="Calibri"/>
        <family val="2"/>
        <scheme val="minor"/>
      </rPr>
      <t>am PC aus. Die Werte aller weiteren Felder werden automatisch berechnet!</t>
    </r>
  </si>
  <si>
    <r>
      <rPr>
        <b/>
        <sz val="11"/>
        <rFont val="Calibri"/>
        <family val="2"/>
        <scheme val="minor"/>
      </rPr>
      <t>Stromverbrauch</t>
    </r>
    <r>
      <rPr>
        <sz val="11"/>
        <rFont val="Calibri"/>
        <family val="2"/>
        <scheme val="minor"/>
      </rPr>
      <t xml:space="preserve"> pro Tag</t>
    </r>
  </si>
  <si>
    <r>
      <rPr>
        <b/>
        <sz val="11"/>
        <rFont val="Calibri"/>
        <family val="2"/>
        <scheme val="minor"/>
      </rPr>
      <t xml:space="preserve">Stromkosten </t>
    </r>
    <r>
      <rPr>
        <sz val="11"/>
        <rFont val="Calibri"/>
        <family val="2"/>
        <scheme val="minor"/>
      </rPr>
      <t xml:space="preserve"> pro Tag</t>
    </r>
  </si>
  <si>
    <r>
      <rPr>
        <b/>
        <sz val="11"/>
        <rFont val="Calibri"/>
        <family val="2"/>
        <scheme val="minor"/>
      </rP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-Emissionen</t>
    </r>
    <r>
      <rPr>
        <sz val="11"/>
        <rFont val="Calibri"/>
        <family val="2"/>
        <scheme val="minor"/>
      </rPr>
      <t xml:space="preserve"> pro Tag</t>
    </r>
  </si>
  <si>
    <t>Verwaltungszentrum</t>
  </si>
  <si>
    <t>Gebäude Nummer 1</t>
  </si>
  <si>
    <t>Gebäude Nummer 2</t>
  </si>
  <si>
    <t>händisch eintragen</t>
  </si>
  <si>
    <t>Leuchtstotffröhre-/lampe/Neonröhre</t>
  </si>
  <si>
    <t>Leuchtstofflampe/-lampe/Neonröhre</t>
  </si>
  <si>
    <r>
      <t>Bitte füllen Sie die</t>
    </r>
    <r>
      <rPr>
        <b/>
        <sz val="11"/>
        <color theme="1"/>
        <rFont val="Calibri"/>
        <family val="2"/>
        <scheme val="minor"/>
      </rPr>
      <t xml:space="preserve"> grauen Felder </t>
    </r>
    <r>
      <rPr>
        <sz val="11"/>
        <color theme="1"/>
        <rFont val="Calibri"/>
        <family val="2"/>
        <scheme val="minor"/>
      </rPr>
      <t xml:space="preserve">am PC aus. Felder mit </t>
    </r>
    <r>
      <rPr>
        <b/>
        <sz val="11"/>
        <color theme="1"/>
        <rFont val="Calibri"/>
        <family val="2"/>
        <scheme val="minor"/>
      </rPr>
      <t xml:space="preserve">"Auswahl über Dropdown" </t>
    </r>
    <r>
      <rPr>
        <sz val="11"/>
        <color theme="1"/>
        <rFont val="Calibri"/>
        <family val="2"/>
        <scheme val="minor"/>
      </rPr>
      <t>anklicken und Antwort über Pfeil am rechten Feldrand auswählen.</t>
    </r>
  </si>
  <si>
    <t>Neues Leuchtmittel</t>
  </si>
  <si>
    <t>….pro Jahr</t>
  </si>
  <si>
    <t>...pro Bezugszeitraum</t>
  </si>
  <si>
    <t>...pro Jahr</t>
  </si>
  <si>
    <t>andere Funktion hier eintragen</t>
  </si>
  <si>
    <t>Gebäudetyp</t>
  </si>
  <si>
    <t>Kirche</t>
  </si>
  <si>
    <t>Pfarrhaus</t>
  </si>
  <si>
    <t>Pfarrkirche</t>
  </si>
  <si>
    <t>Gemeindehaus</t>
  </si>
  <si>
    <t>Wohnhaus</t>
  </si>
  <si>
    <t>Gewerbe</t>
  </si>
  <si>
    <t>gemietete Räume</t>
  </si>
  <si>
    <t>andere, unten eintragen</t>
  </si>
  <si>
    <t>Leuchtmitteltausch Details - (erwartete oder enstandene) Kosten</t>
  </si>
  <si>
    <t>Gesamtkosten</t>
  </si>
  <si>
    <t xml:space="preserve">Hauptabteilung VIIIb - Kirchliches Bauen  </t>
  </si>
  <si>
    <t xml:space="preserve">Bischöfliches Bauamt  </t>
  </si>
  <si>
    <t xml:space="preserve">Geschäftszeichen:  VIIIb_ </t>
  </si>
  <si>
    <t xml:space="preserve">Bei Korrespondenz bitte immer mit angeben </t>
  </si>
  <si>
    <t xml:space="preserve">Ihre Gesprächspartnerin </t>
  </si>
  <si>
    <t>Vera Polcher-Wied</t>
  </si>
  <si>
    <t>Telefax: +49 (0) 7472 169-565</t>
  </si>
  <si>
    <t>bauamt-klimaschutz@drs.de</t>
  </si>
  <si>
    <t>Rottenburg, den</t>
  </si>
  <si>
    <t>Datum Eingang BBA (postalisch)</t>
  </si>
  <si>
    <t>Frist Nachreichen Rechnung</t>
  </si>
  <si>
    <t xml:space="preserve">mit der Nutzung als </t>
  </si>
  <si>
    <t>wird im Rahmen des Förderprogrammes"Energieeffiziente Beleuchtung" seitens der Diözese Rottenburg-Stuttgart gefördert.</t>
  </si>
  <si>
    <t>(max. 50 % der Investitionskosten; max. 2000 Euro pro Kirchengemeinde)</t>
  </si>
  <si>
    <t xml:space="preserve">Rottenburg, den </t>
  </si>
  <si>
    <t>Bischöfliches Ordinariat, Postfach 9, 72101 Rottenburg am Neckar</t>
  </si>
  <si>
    <t>Telefon: +49 (0) 7472 169-796</t>
  </si>
  <si>
    <t xml:space="preserve">Summe" - bei einer Abweichung vom Kostenvoranschlag/von der Kostenrechnung - korrigiert und die Auszahlung </t>
  </si>
  <si>
    <r>
      <rPr>
        <sz val="12"/>
        <rFont val="Calibri"/>
        <family val="2"/>
        <scheme val="minor"/>
      </rPr>
      <t>Gilt für die Maßnahme</t>
    </r>
    <r>
      <rPr>
        <b/>
        <sz val="12"/>
        <color theme="0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Leuchtmitteltausch (über 30 Leuchtmittel wurden getauscht) sowie alle weiteren Maßnahmen</t>
    </r>
  </si>
  <si>
    <t xml:space="preserve">Die Auszahlung wird veranlasst </t>
  </si>
  <si>
    <t xml:space="preserve">Erklärung bei Ablehnung </t>
  </si>
  <si>
    <t xml:space="preserve">Erklärung zur Bewilligung </t>
  </si>
  <si>
    <t xml:space="preserve">Bewilligte Summe </t>
  </si>
  <si>
    <t xml:space="preserve">Gesamtkosten der Maßnahme/n </t>
  </si>
  <si>
    <t xml:space="preserve">Die beantragte/n Maßnahme/n </t>
  </si>
  <si>
    <t xml:space="preserve">Kontoinhaber </t>
  </si>
  <si>
    <t xml:space="preserve">Kreditinstitut </t>
  </si>
  <si>
    <t xml:space="preserve">IBAN </t>
  </si>
  <si>
    <t xml:space="preserve">voraussichtlich bewilligte Summe </t>
  </si>
  <si>
    <t>seitens der Diözese veranlasst. Den Bescheid mit der bewilligten Summe erhalten Sie postalisch.</t>
  </si>
  <si>
    <t>Mandat</t>
  </si>
  <si>
    <t>Hauptabt.</t>
  </si>
  <si>
    <t>Geprüft von/am</t>
  </si>
  <si>
    <t>Abgeordnte von/am:</t>
  </si>
  <si>
    <t>Kto.-Nr:</t>
  </si>
  <si>
    <t>KoSt.-Nr.</t>
  </si>
  <si>
    <t>Soll</t>
  </si>
  <si>
    <t>Haben</t>
  </si>
  <si>
    <t>Präsens-/Bewegungsmelder</t>
  </si>
  <si>
    <t xml:space="preserve">Gesamtkosten der Maßnahme </t>
  </si>
  <si>
    <t>Sonstiges</t>
  </si>
  <si>
    <r>
      <rPr>
        <b/>
        <sz val="12"/>
        <rFont val="Calibri"/>
        <family val="2"/>
        <scheme val="minor"/>
      </rPr>
      <t>Gilt für die Maßnahme</t>
    </r>
    <r>
      <rPr>
        <b/>
        <sz val="12"/>
        <color theme="0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"Leuchtmitteltausch" (weniger als 30 Leuchtmittel wurden getauscht)</t>
    </r>
  </si>
  <si>
    <r>
      <t xml:space="preserve">Belegtext </t>
    </r>
    <r>
      <rPr>
        <b/>
        <sz val="8"/>
        <color theme="1"/>
        <rFont val="Calibri"/>
        <family val="2"/>
        <scheme val="minor"/>
      </rPr>
      <t>(freiwillig)</t>
    </r>
  </si>
  <si>
    <r>
      <t xml:space="preserve">Partnernr.: </t>
    </r>
    <r>
      <rPr>
        <b/>
        <sz val="8"/>
        <color theme="1"/>
        <rFont val="Calibri"/>
        <family val="2"/>
        <scheme val="minor"/>
      </rPr>
      <t>(durch Rewe auszufüllen)</t>
    </r>
  </si>
  <si>
    <r>
      <t xml:space="preserve">Belegnr.: </t>
    </r>
    <r>
      <rPr>
        <b/>
        <sz val="8"/>
        <color theme="1"/>
        <rFont val="Calibri"/>
        <family val="2"/>
        <scheme val="minor"/>
      </rPr>
      <t>(durch Rewe auszufüllen)</t>
    </r>
  </si>
  <si>
    <t>Kosten der Maßnahme</t>
  </si>
  <si>
    <r>
      <rPr>
        <b/>
        <sz val="12"/>
        <rFont val="Calibri"/>
        <family val="2"/>
        <scheme val="minor"/>
      </rPr>
      <t>Gilt für die Maßnahme</t>
    </r>
    <r>
      <rPr>
        <b/>
        <sz val="12"/>
        <color theme="0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Leuchtmitteltausch (über 30 Leuchtmittel wurden getauscht) sowie alle weiteren Maßnahmen</t>
    </r>
  </si>
  <si>
    <r>
      <t xml:space="preserve">(inkl. Kostenübersicht; siehe Erfassungsbogen bzw. </t>
    </r>
    <r>
      <rPr>
        <b/>
        <sz val="12"/>
        <color theme="1"/>
        <rFont val="Calibri"/>
        <family val="2"/>
        <scheme val="minor"/>
      </rPr>
      <t>KOSTENVORANSCHLAG)</t>
    </r>
  </si>
  <si>
    <r>
      <t xml:space="preserve">(inkl. Kosten siehe </t>
    </r>
    <r>
      <rPr>
        <b/>
        <sz val="12"/>
        <color theme="1"/>
        <rFont val="Calibri"/>
        <family val="2"/>
        <scheme val="minor"/>
      </rPr>
      <t>RECHNUNG</t>
    </r>
    <r>
      <rPr>
        <sz val="12"/>
        <color theme="1"/>
        <rFont val="Calibri"/>
        <family val="2"/>
        <scheme val="minor"/>
      </rPr>
      <t>)</t>
    </r>
  </si>
  <si>
    <t xml:space="preserve">Sobald die Rechnung für die o.g. bewilligte Maßnahme im Bauamt vorliegt, wird die "voraussichtlich bewillitge </t>
  </si>
  <si>
    <t>Anzahl neuer Leuchtmittel Gesamt</t>
  </si>
  <si>
    <t>Kosten neuer Leuchtmittel Gesamt</t>
  </si>
  <si>
    <t>z. B. Musterstadt, St. Anna</t>
  </si>
  <si>
    <t>Leuchtmitteltausch (inkl. Betriebsgeräte)</t>
  </si>
  <si>
    <t>weitere Beleuchtungsmaßnahme</t>
  </si>
  <si>
    <t>Leuchtmitteltausch (inkl. Betriebsg.)</t>
  </si>
  <si>
    <t>Sonstige Beleuchtungsmaßnahme</t>
  </si>
  <si>
    <t>Anzahl alter Leuchtmittel</t>
  </si>
  <si>
    <t>Watt alter Leuchtmittel</t>
  </si>
  <si>
    <t>alte Leuchtmittel</t>
  </si>
  <si>
    <t>Watt neues Leuchtmittel</t>
  </si>
  <si>
    <r>
      <t>Angaben zu Beleuchtungsmaßnahmen</t>
    </r>
    <r>
      <rPr>
        <b/>
        <sz val="12"/>
        <rFont val="Calibri"/>
        <family val="2"/>
        <scheme val="minor"/>
      </rPr>
      <t xml:space="preserve"> </t>
    </r>
  </si>
  <si>
    <t>Hinweis: Pro Gebäude ein separates Antragsformular verwenden.</t>
  </si>
  <si>
    <t>Gesamtkosten (inkl. Expertenhonorar, falls ein Experte involviert ist)</t>
  </si>
  <si>
    <r>
      <t>Einsparrechner - CO</t>
    </r>
    <r>
      <rPr>
        <b/>
        <u/>
        <vertAlign val="subscript"/>
        <sz val="12"/>
        <color theme="1"/>
        <rFont val="Calibri"/>
        <family val="2"/>
        <scheme val="minor"/>
      </rPr>
      <t>2</t>
    </r>
    <r>
      <rPr>
        <b/>
        <u/>
        <sz val="12"/>
        <color theme="1"/>
        <rFont val="Calibri"/>
        <family val="2"/>
        <scheme val="minor"/>
      </rPr>
      <t>-Emissionen, Stromverbrauch/-kosten</t>
    </r>
  </si>
  <si>
    <t>andere Leuchtmittel (optional)</t>
  </si>
  <si>
    <t>Kilowattstunden [kWh]</t>
  </si>
  <si>
    <t>Stromkosten [Euro]</t>
  </si>
  <si>
    <t>Einsparpotential pro Jahr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</si>
  <si>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-Emissionen [kg]</t>
    </r>
  </si>
  <si>
    <t>Quellenangabe</t>
  </si>
  <si>
    <t>Umweltbundesamt, 2019</t>
  </si>
  <si>
    <t>BDEW e.V.; Bundesnetzagentur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</si>
  <si>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</si>
  <si>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</si>
  <si>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</si>
  <si>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</si>
  <si>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</si>
  <si>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Bewilligung</t>
  </si>
  <si>
    <r>
      <t>Bitte speichern Sie die Exceldatei nach dem folgenden Beispiel: 18022020</t>
    </r>
    <r>
      <rPr>
        <b/>
        <sz val="10"/>
        <color theme="6" tint="-0.249977111117893"/>
        <rFont val="Calibri"/>
        <family val="2"/>
        <scheme val="minor"/>
      </rPr>
      <t>_MusterstadtStMaria_Gebäudetyp</t>
    </r>
  </si>
  <si>
    <t>(Aktuelles Datum, z. B.: Tag = 18; Monat = 02; Jahr = 2020; Gebäudetyp, z. B. Gemeindehaus)</t>
  </si>
  <si>
    <t>Stromverbrauch und Stromkosten</t>
  </si>
  <si>
    <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-Emissionen</t>
    </r>
  </si>
  <si>
    <t>Einsparpotential Strom</t>
  </si>
  <si>
    <r>
      <t>Einsparpotential CO</t>
    </r>
    <r>
      <rPr>
        <b/>
        <vertAlign val="subscript"/>
        <sz val="11"/>
        <rFont val="Calibri"/>
        <family val="2"/>
        <scheme val="minor"/>
      </rPr>
      <t>2</t>
    </r>
  </si>
  <si>
    <r>
      <rPr>
        <b/>
        <sz val="10"/>
        <color rgb="FF000000"/>
        <rFont val="Calibri"/>
        <family val="2"/>
        <scheme val="minor"/>
      </rPr>
      <t>Bitte den gesamten Antrag (3 Seiten) in schwarz-weiß drucken 
und an folgende Andresse senden:</t>
    </r>
    <r>
      <rPr>
        <sz val="10"/>
        <color rgb="FF000000"/>
        <rFont val="Calibri"/>
        <family val="2"/>
        <scheme val="minor"/>
      </rPr>
      <t xml:space="preserve">
Bischöflisches Ordinariat
Hauptabteilung VIII b - Kirchliches Bauen
Bischöflisches Bauamt
Vera Polcher-Wied
Eugen-Bolz-Platz 1
72108 Rottenburg a. N.
</t>
    </r>
    <r>
      <rPr>
        <b/>
        <sz val="10"/>
        <color rgb="FF000000"/>
        <rFont val="Calibri"/>
        <family val="2"/>
        <scheme val="minor"/>
      </rPr>
      <t xml:space="preserve">zusätzlich (als Excel-Datei) an: </t>
    </r>
    <r>
      <rPr>
        <sz val="10"/>
        <color rgb="FF000000"/>
        <rFont val="Calibri"/>
        <family val="2"/>
        <scheme val="minor"/>
      </rPr>
      <t xml:space="preserve">bauamt-klimaschutz@bo.drs.de 
</t>
    </r>
    <r>
      <rPr>
        <b/>
        <sz val="10"/>
        <color rgb="FF000000"/>
        <rFont val="Calibri"/>
        <family val="2"/>
        <scheme val="minor"/>
      </rPr>
      <t>bei Fragen wenden Sie sich an:</t>
    </r>
    <r>
      <rPr>
        <sz val="10"/>
        <color rgb="FF000000"/>
        <rFont val="Calibri"/>
        <family val="2"/>
        <scheme val="minor"/>
      </rPr>
      <t xml:space="preserve">
Vera Polcher-Wied
bauamt-klimaschutz@bo.drs.de
Telefon: 07472 169-796                                  </t>
    </r>
    <r>
      <rPr>
        <b/>
        <sz val="10"/>
        <rFont val="Calibri"/>
        <family val="2"/>
        <scheme val="minor"/>
      </rPr>
      <t xml:space="preserve">                    
                                                                                          VIELEN DANK!</t>
    </r>
  </si>
  <si>
    <t>A: 67002000</t>
  </si>
  <si>
    <t>A: 011201</t>
  </si>
  <si>
    <t>Förderprogramm 1</t>
  </si>
  <si>
    <r>
      <t xml:space="preserve">Positionstext </t>
    </r>
    <r>
      <rPr>
        <b/>
        <sz val="8"/>
        <color theme="1"/>
        <rFont val="Calibri"/>
        <family val="2"/>
        <scheme val="minor"/>
      </rPr>
      <t>(freiwillig)</t>
    </r>
  </si>
  <si>
    <t>Datum auf Antrag</t>
  </si>
  <si>
    <t>Vera Polcher-Wied (Klimaschutzmangerin)</t>
  </si>
  <si>
    <t>Die maximale Fördersumme von 2000 € ist erreicht!</t>
  </si>
  <si>
    <t>Ablehnung</t>
  </si>
  <si>
    <t>Max. Fördersumme von 2000 € nicht erreicht; weiterer Antrag möglich!</t>
  </si>
  <si>
    <t>Der Antrag verfehlt das Ziel des Förderprogrammes.</t>
  </si>
  <si>
    <t>Die maximale Fördersumme von 2000 € ist mit vorherigem Antrag bereits erreicht!</t>
  </si>
  <si>
    <t>wurde seitens der Diözese Rottenburg-Stuttgart bewilligt am:</t>
  </si>
  <si>
    <t>_</t>
  </si>
  <si>
    <t>(laut Rechnung)</t>
  </si>
  <si>
    <t>händisch eintragen oder _</t>
  </si>
  <si>
    <t>Maßnahme + Kosten nachvollziehbar; Zuschuss seitens Bauamt bewilligt!</t>
  </si>
  <si>
    <t xml:space="preserve">auf folgendes Konto </t>
  </si>
  <si>
    <t>Bescheid zum Förderantrag "Energieeffiziente Beleuchtung"</t>
  </si>
  <si>
    <t>Vorbescheid zum Förderantrag "Energieeffiziente Beleuchtung"</t>
  </si>
  <si>
    <t>Die beantragte Maßnahme</t>
  </si>
  <si>
    <t>im Gebäude/Raum mit der Nr.</t>
  </si>
  <si>
    <r>
      <t xml:space="preserve">Bei </t>
    </r>
    <r>
      <rPr>
        <b/>
        <u/>
        <sz val="9"/>
        <color theme="6" tint="-0.249977111117893"/>
        <rFont val="Calibri"/>
        <family val="2"/>
        <scheme val="minor"/>
      </rPr>
      <t>unter 30 neuen</t>
    </r>
    <r>
      <rPr>
        <b/>
        <sz val="9"/>
        <color theme="6" tint="-0.249977111117893"/>
        <rFont val="Calibri"/>
        <family val="2"/>
        <scheme val="minor"/>
      </rPr>
      <t xml:space="preserve"> Leuchtmitteln reichen Sie das Antragsformular gemeinsam mit der Rechnung ein!</t>
    </r>
  </si>
  <si>
    <r>
      <t xml:space="preserve">Bitte </t>
    </r>
    <r>
      <rPr>
        <b/>
        <u/>
        <sz val="9"/>
        <color theme="6" tint="-0.249977111117893"/>
        <rFont val="Calibri"/>
        <family val="2"/>
        <scheme val="minor"/>
      </rPr>
      <t>immer ausfüllen,</t>
    </r>
    <r>
      <rPr>
        <b/>
        <sz val="9"/>
        <color theme="6" tint="-0.249977111117893"/>
        <rFont val="Calibri"/>
        <family val="2"/>
        <scheme val="minor"/>
      </rPr>
      <t xml:space="preserve"> egal wie viele Leuchtmittel sie tauschen/getauscht haben. Das Ergebnis dient als Überblick über die Strom-/CO</t>
    </r>
    <r>
      <rPr>
        <b/>
        <vertAlign val="subscript"/>
        <sz val="9"/>
        <color theme="6" tint="-0.249977111117893"/>
        <rFont val="Calibri"/>
        <family val="2"/>
        <scheme val="minor"/>
      </rPr>
      <t>2</t>
    </r>
    <r>
      <rPr>
        <b/>
        <sz val="9"/>
        <color theme="6" tint="-0.249977111117893"/>
        <rFont val="Calibri"/>
        <family val="2"/>
        <scheme val="minor"/>
      </rPr>
      <t>-Einsparung der Maßnahme!</t>
    </r>
  </si>
  <si>
    <t xml:space="preserve">   kann die Anzahl der alten und der neuen bzw. vorgesehenen Leuchtmittel voneinander abweichen!</t>
  </si>
  <si>
    <t>Stand des Formulars: 12.08.2020</t>
  </si>
  <si>
    <t>Angaben zum Gebäude</t>
  </si>
  <si>
    <t>Gebäudetyp-/Nutzung</t>
  </si>
  <si>
    <t>Sonstiger Gebäudetyp</t>
  </si>
  <si>
    <t>6.</t>
  </si>
  <si>
    <t>7.</t>
  </si>
  <si>
    <t>8.</t>
  </si>
  <si>
    <t>9.</t>
  </si>
  <si>
    <t>10.</t>
  </si>
  <si>
    <t>11.</t>
  </si>
  <si>
    <t>12.</t>
  </si>
  <si>
    <t>13.</t>
  </si>
  <si>
    <t>mit Tastatur eintragen</t>
  </si>
  <si>
    <t>Kommentare und Verbesserungen</t>
  </si>
  <si>
    <t>ggf. Name des Gebäudes</t>
  </si>
  <si>
    <r>
      <t>Gebäude Nummer</t>
    </r>
    <r>
      <rPr>
        <sz val="9"/>
        <color theme="1"/>
        <rFont val="Calibri"/>
        <family val="2"/>
        <scheme val="minor"/>
      </rPr>
      <t xml:space="preserve"> (1 o.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</si>
</sst>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###############################"/>
    <numFmt numFmtId="166" formatCode="0.0"/>
  </numFmts>
  <fonts count="7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24"/>
      <name val="MS Sans Serif"/>
      <family val="2"/>
    </font>
    <font>
      <sz val="10"/>
      <name val="Arial"/>
      <family val="2"/>
    </font>
    <font>
      <sz val="24"/>
      <color indexed="10"/>
      <name val="MS Sans Serif"/>
      <family val="2"/>
    </font>
    <font>
      <sz val="10"/>
      <name val="Helv"/>
    </font>
    <font>
      <b/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63636"/>
      <name val="Segoe UI Light"/>
      <family val="2"/>
    </font>
    <font>
      <i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Marlett"/>
      <charset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b/>
      <u/>
      <sz val="9"/>
      <color theme="6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9"/>
      <color theme="6" tint="-0.249977111117893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Helvetica"/>
      <family val="2"/>
    </font>
    <font>
      <b/>
      <u/>
      <vertAlign val="subscript"/>
      <sz val="12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Helvetica"/>
      <family val="2"/>
    </font>
    <font>
      <i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DCA6F"/>
        <bgColor indexed="64"/>
      </patternFill>
    </fill>
    <fill>
      <patternFill patternType="solid">
        <fgColor rgb="FFFEE1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7" fillId="0" borderId="1" applyBorder="0"/>
    <xf numFmtId="4" fontId="8" fillId="0" borderId="2"/>
    <xf numFmtId="0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37" fontId="6" fillId="0" borderId="0">
      <alignment horizontal="center"/>
    </xf>
    <xf numFmtId="4" fontId="7" fillId="0" borderId="3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/>
    <xf numFmtId="0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0" borderId="0" xfId="0" applyFont="1" applyFill="1" applyBorder="1"/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4" xfId="0" applyBorder="1"/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44" fontId="1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4" xfId="0" applyFont="1" applyBorder="1"/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left"/>
    </xf>
    <xf numFmtId="0" fontId="0" fillId="0" borderId="16" xfId="0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wrapText="1"/>
    </xf>
    <xf numFmtId="0" fontId="25" fillId="0" borderId="0" xfId="0" applyFont="1" applyBorder="1"/>
    <xf numFmtId="0" fontId="22" fillId="0" borderId="0" xfId="0" applyFont="1" applyFill="1" applyBorder="1" applyAlignment="1">
      <alignment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24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17" borderId="5" xfId="0" applyFont="1" applyFill="1" applyBorder="1" applyAlignment="1">
      <alignment horizontal="center"/>
    </xf>
    <xf numFmtId="0" fontId="11" fillId="17" borderId="11" xfId="0" applyFont="1" applyFill="1" applyBorder="1" applyAlignment="1">
      <alignment horizontal="center" wrapText="1"/>
    </xf>
    <xf numFmtId="0" fontId="11" fillId="17" borderId="11" xfId="0" applyFont="1" applyFill="1" applyBorder="1" applyAlignment="1">
      <alignment horizontal="center" vertical="center"/>
    </xf>
    <xf numFmtId="0" fontId="11" fillId="17" borderId="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20" fillId="0" borderId="0" xfId="0" applyFont="1" applyFill="1" applyBorder="1"/>
    <xf numFmtId="0" fontId="15" fillId="0" borderId="0" xfId="0" applyFont="1" applyFill="1" applyBorder="1" applyAlignment="1">
      <alignment vertical="top"/>
    </xf>
    <xf numFmtId="0" fontId="23" fillId="0" borderId="0" xfId="0" applyFont="1" applyFill="1" applyBorder="1"/>
    <xf numFmtId="0" fontId="30" fillId="0" borderId="0" xfId="0" applyFont="1"/>
    <xf numFmtId="0" fontId="23" fillId="0" borderId="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/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0" fontId="0" fillId="0" borderId="0" xfId="0"/>
    <xf numFmtId="0" fontId="23" fillId="0" borderId="0" xfId="0" applyFont="1" applyFill="1" applyBorder="1" applyAlignment="1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 applyAlignment="1">
      <alignment horizontal="left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5" fillId="17" borderId="14" xfId="0" applyFont="1" applyFill="1" applyBorder="1"/>
    <xf numFmtId="0" fontId="15" fillId="17" borderId="14" xfId="0" applyFont="1" applyFill="1" applyBorder="1" applyAlignment="1">
      <alignment horizontal="left" vertical="center"/>
    </xf>
    <xf numFmtId="0" fontId="18" fillId="17" borderId="4" xfId="0" applyFont="1" applyFill="1" applyBorder="1" applyAlignment="1">
      <alignment horizontal="left" vertical="center"/>
    </xf>
    <xf numFmtId="0" fontId="15" fillId="17" borderId="4" xfId="0" applyFont="1" applyFill="1" applyBorder="1" applyAlignment="1">
      <alignment vertical="center"/>
    </xf>
    <xf numFmtId="0" fontId="23" fillId="0" borderId="0" xfId="0" applyFont="1" applyFill="1" applyBorder="1"/>
    <xf numFmtId="0" fontId="0" fillId="0" borderId="0" xfId="0" applyBorder="1"/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/>
    <xf numFmtId="0" fontId="43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left" vertical="top"/>
    </xf>
    <xf numFmtId="0" fontId="11" fillId="0" borderId="11" xfId="0" applyFont="1" applyBorder="1" applyAlignment="1">
      <alignment horizontal="right"/>
    </xf>
    <xf numFmtId="0" fontId="4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0" fillId="0" borderId="0" xfId="0" applyBorder="1"/>
    <xf numFmtId="14" fontId="0" fillId="18" borderId="4" xfId="0" applyNumberFormat="1" applyFont="1" applyFill="1" applyBorder="1"/>
    <xf numFmtId="0" fontId="15" fillId="17" borderId="4" xfId="0" applyFont="1" applyFill="1" applyBorder="1"/>
    <xf numFmtId="0" fontId="0" fillId="0" borderId="4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29" fillId="0" borderId="0" xfId="0" applyFont="1"/>
    <xf numFmtId="0" fontId="4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4" xfId="0" applyFont="1" applyBorder="1"/>
    <xf numFmtId="0" fontId="47" fillId="0" borderId="0" xfId="0" applyFont="1" applyBorder="1"/>
    <xf numFmtId="0" fontId="49" fillId="0" borderId="0" xfId="0" applyFont="1" applyBorder="1"/>
    <xf numFmtId="0" fontId="43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horizontal="left" vertical="center"/>
    </xf>
    <xf numFmtId="0" fontId="0" fillId="0" borderId="12" xfId="0" applyBorder="1"/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3" xfId="0" applyBorder="1"/>
    <xf numFmtId="0" fontId="36" fillId="0" borderId="1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0" fillId="0" borderId="1" xfId="0" applyBorder="1"/>
    <xf numFmtId="0" fontId="29" fillId="0" borderId="1" xfId="0" applyFont="1" applyBorder="1"/>
    <xf numFmtId="0" fontId="46" fillId="0" borderId="0" xfId="0" applyFont="1" applyBorder="1"/>
    <xf numFmtId="0" fontId="29" fillId="0" borderId="0" xfId="0" applyFont="1" applyBorder="1"/>
    <xf numFmtId="0" fontId="29" fillId="0" borderId="6" xfId="0" applyFont="1" applyBorder="1"/>
    <xf numFmtId="0" fontId="31" fillId="0" borderId="1" xfId="0" applyFont="1" applyBorder="1" applyAlignment="1">
      <alignment horizontal="right"/>
    </xf>
    <xf numFmtId="0" fontId="31" fillId="0" borderId="1" xfId="0" applyFont="1" applyBorder="1"/>
    <xf numFmtId="0" fontId="0" fillId="0" borderId="5" xfId="0" applyBorder="1"/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34" fillId="0" borderId="11" xfId="0" applyFont="1" applyFill="1" applyBorder="1" applyAlignment="1">
      <alignment vertical="top" wrapText="1"/>
    </xf>
    <xf numFmtId="0" fontId="0" fillId="0" borderId="7" xfId="0" applyFill="1" applyBorder="1"/>
    <xf numFmtId="0" fontId="0" fillId="0" borderId="16" xfId="0" applyFill="1" applyBorder="1" applyAlignment="1">
      <alignment vertical="top"/>
    </xf>
    <xf numFmtId="0" fontId="0" fillId="0" borderId="16" xfId="0" applyFill="1" applyBorder="1" applyAlignment="1">
      <alignment horizontal="left" vertical="top"/>
    </xf>
    <xf numFmtId="0" fontId="34" fillId="0" borderId="16" xfId="0" applyFont="1" applyFill="1" applyBorder="1" applyAlignment="1">
      <alignment vertical="top" wrapText="1"/>
    </xf>
    <xf numFmtId="0" fontId="0" fillId="0" borderId="13" xfId="0" applyFill="1" applyBorder="1"/>
    <xf numFmtId="0" fontId="11" fillId="0" borderId="6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horizontal="right"/>
    </xf>
    <xf numFmtId="0" fontId="0" fillId="0" borderId="1" xfId="0" applyFill="1" applyBorder="1"/>
    <xf numFmtId="0" fontId="0" fillId="0" borderId="6" xfId="0" applyFill="1" applyBorder="1"/>
    <xf numFmtId="0" fontId="15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7" xfId="0" applyBorder="1"/>
    <xf numFmtId="0" fontId="15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21" borderId="4" xfId="0" applyFill="1" applyBorder="1"/>
    <xf numFmtId="164" fontId="0" fillId="0" borderId="4" xfId="0" applyNumberFormat="1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Fill="1" applyBorder="1"/>
    <xf numFmtId="0" fontId="17" fillId="0" borderId="0" xfId="0" applyFont="1" applyBorder="1" applyAlignment="1">
      <alignment horizontal="right" vertical="center"/>
    </xf>
    <xf numFmtId="0" fontId="0" fillId="0" borderId="1" xfId="0" applyFont="1" applyFill="1" applyBorder="1"/>
    <xf numFmtId="0" fontId="0" fillId="0" borderId="5" xfId="0" applyFill="1" applyBorder="1"/>
    <xf numFmtId="0" fontId="41" fillId="0" borderId="11" xfId="0" applyFont="1" applyFill="1" applyBorder="1" applyAlignment="1">
      <alignment horizontal="left" vertical="center"/>
    </xf>
    <xf numFmtId="0" fontId="41" fillId="0" borderId="11" xfId="0" applyFont="1" applyFill="1" applyBorder="1"/>
    <xf numFmtId="0" fontId="0" fillId="21" borderId="15" xfId="0" applyFont="1" applyFill="1" applyBorder="1" applyAlignment="1">
      <alignment horizontal="left"/>
    </xf>
    <xf numFmtId="0" fontId="0" fillId="21" borderId="4" xfId="0" applyFont="1" applyFill="1" applyBorder="1" applyAlignment="1">
      <alignment horizontal="left"/>
    </xf>
    <xf numFmtId="165" fontId="0" fillId="21" borderId="4" xfId="0" applyNumberFormat="1" applyFont="1" applyFill="1" applyBorder="1" applyAlignment="1">
      <alignment horizontal="left"/>
    </xf>
    <xf numFmtId="0" fontId="11" fillId="21" borderId="4" xfId="0" applyFont="1" applyFill="1" applyBorder="1"/>
    <xf numFmtId="0" fontId="32" fillId="21" borderId="4" xfId="43" applyFill="1" applyBorder="1"/>
    <xf numFmtId="0" fontId="20" fillId="21" borderId="4" xfId="0" applyFont="1" applyFill="1" applyBorder="1"/>
    <xf numFmtId="14" fontId="0" fillId="21" borderId="4" xfId="0" applyNumberFormat="1" applyFont="1" applyFill="1" applyBorder="1"/>
    <xf numFmtId="0" fontId="0" fillId="21" borderId="14" xfId="0" applyFont="1" applyFill="1" applyBorder="1" applyAlignment="1"/>
    <xf numFmtId="0" fontId="0" fillId="21" borderId="10" xfId="0" applyFont="1" applyFill="1" applyBorder="1" applyAlignment="1">
      <alignment horizontal="center"/>
    </xf>
    <xf numFmtId="164" fontId="0" fillId="21" borderId="10" xfId="0" applyNumberFormat="1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4" xfId="0" applyFont="1" applyFill="1" applyBorder="1" applyAlignment="1">
      <alignment horizontal="center" vertical="center"/>
    </xf>
    <xf numFmtId="164" fontId="0" fillId="21" borderId="4" xfId="0" applyNumberFormat="1" applyFont="1" applyFill="1" applyBorder="1" applyAlignment="1">
      <alignment horizontal="center" vertical="center"/>
    </xf>
    <xf numFmtId="0" fontId="0" fillId="21" borderId="4" xfId="0" applyNumberFormat="1" applyFont="1" applyFill="1" applyBorder="1" applyAlignment="1">
      <alignment horizontal="center" vertical="center"/>
    </xf>
    <xf numFmtId="164" fontId="11" fillId="21" borderId="4" xfId="42" applyNumberFormat="1" applyFont="1" applyFill="1" applyBorder="1" applyAlignment="1">
      <alignment horizontal="center" vertical="center"/>
    </xf>
    <xf numFmtId="0" fontId="0" fillId="21" borderId="4" xfId="0" applyFont="1" applyFill="1" applyBorder="1" applyAlignment="1">
      <alignment vertical="center"/>
    </xf>
    <xf numFmtId="0" fontId="15" fillId="0" borderId="6" xfId="0" applyFont="1" applyBorder="1" applyAlignment="1">
      <alignment horizontal="center"/>
    </xf>
    <xf numFmtId="0" fontId="11" fillId="17" borderId="7" xfId="0" applyFont="1" applyFill="1" applyBorder="1" applyAlignment="1">
      <alignment horizontal="right" vertical="center" wrapText="1"/>
    </xf>
    <xf numFmtId="164" fontId="11" fillId="18" borderId="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Border="1" applyAlignment="1">
      <alignment vertical="top"/>
    </xf>
    <xf numFmtId="0" fontId="5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57" fillId="0" borderId="0" xfId="0" applyFont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31" fillId="0" borderId="0" xfId="0" applyFont="1" applyAlignment="1">
      <alignment vertical="top"/>
    </xf>
    <xf numFmtId="0" fontId="13" fillId="0" borderId="0" xfId="0" applyFont="1" applyBorder="1" applyAlignment="1">
      <alignment horizontal="left" vertical="top"/>
    </xf>
    <xf numFmtId="165" fontId="0" fillId="21" borderId="4" xfId="0" applyNumberFormat="1" applyFont="1" applyFill="1" applyBorder="1" applyAlignment="1" applyProtection="1">
      <alignment horizontal="left"/>
    </xf>
    <xf numFmtId="9" fontId="1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64" fontId="12" fillId="0" borderId="0" xfId="0" applyNumberFormat="1" applyFont="1" applyAlignment="1">
      <alignment vertical="top"/>
    </xf>
    <xf numFmtId="14" fontId="13" fillId="0" borderId="11" xfId="0" applyNumberFormat="1" applyFont="1" applyFill="1" applyBorder="1" applyAlignment="1">
      <alignment horizontal="left" vertical="top"/>
    </xf>
    <xf numFmtId="164" fontId="12" fillId="0" borderId="10" xfId="0" applyNumberFormat="1" applyFont="1" applyBorder="1" applyAlignment="1">
      <alignment vertical="top"/>
    </xf>
    <xf numFmtId="164" fontId="12" fillId="0" borderId="4" xfId="0" applyNumberFormat="1" applyFont="1" applyBorder="1" applyAlignment="1">
      <alignment vertical="top"/>
    </xf>
    <xf numFmtId="14" fontId="13" fillId="0" borderId="4" xfId="0" applyNumberFormat="1" applyFont="1" applyBorder="1" applyAlignment="1">
      <alignment vertical="top"/>
    </xf>
    <xf numFmtId="14" fontId="13" fillId="0" borderId="4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64" fontId="12" fillId="0" borderId="4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/>
    <xf numFmtId="0" fontId="13" fillId="0" borderId="16" xfId="0" applyFont="1" applyBorder="1" applyAlignment="1">
      <alignment vertical="top"/>
    </xf>
    <xf numFmtId="0" fontId="5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4" fontId="12" fillId="0" borderId="10" xfId="0" applyNumberFormat="1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7" fillId="21" borderId="8" xfId="0" applyFont="1" applyFill="1" applyBorder="1" applyAlignment="1">
      <alignment vertical="center"/>
    </xf>
    <xf numFmtId="0" fontId="57" fillId="21" borderId="4" xfId="0" applyFont="1" applyFill="1" applyBorder="1" applyAlignment="1">
      <alignment vertical="center"/>
    </xf>
    <xf numFmtId="0" fontId="15" fillId="21" borderId="4" xfId="0" applyFont="1" applyFill="1" applyBorder="1" applyAlignment="1">
      <alignment vertical="center"/>
    </xf>
    <xf numFmtId="0" fontId="13" fillId="21" borderId="8" xfId="0" applyFont="1" applyFill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56" fillId="21" borderId="4" xfId="0" applyFont="1" applyFill="1" applyBorder="1" applyAlignment="1">
      <alignment vertical="center"/>
    </xf>
    <xf numFmtId="0" fontId="57" fillId="21" borderId="10" xfId="0" applyFont="1" applyFill="1" applyBorder="1" applyAlignment="1">
      <alignment vertical="center"/>
    </xf>
    <xf numFmtId="0" fontId="57" fillId="21" borderId="8" xfId="0" applyFont="1" applyFill="1" applyBorder="1" applyAlignment="1">
      <alignment horizontal="right" vertical="center"/>
    </xf>
    <xf numFmtId="14" fontId="13" fillId="0" borderId="0" xfId="0" applyNumberFormat="1" applyFont="1" applyFill="1" applyAlignment="1">
      <alignment horizontal="left" vertical="top"/>
    </xf>
    <xf numFmtId="164" fontId="0" fillId="21" borderId="4" xfId="0" applyNumberFormat="1" applyFont="1" applyFill="1" applyBorder="1" applyAlignment="1">
      <alignment horizontal="right"/>
    </xf>
    <xf numFmtId="164" fontId="15" fillId="20" borderId="4" xfId="0" applyNumberFormat="1" applyFont="1" applyFill="1" applyBorder="1" applyAlignment="1">
      <alignment horizontal="right"/>
    </xf>
    <xf numFmtId="0" fontId="57" fillId="21" borderId="8" xfId="0" applyFont="1" applyFill="1" applyBorder="1" applyAlignment="1">
      <alignment horizontal="left" vertical="center"/>
    </xf>
    <xf numFmtId="0" fontId="57" fillId="21" borderId="9" xfId="0" applyFont="1" applyFill="1" applyBorder="1" applyAlignment="1">
      <alignment horizontal="left" vertical="center"/>
    </xf>
    <xf numFmtId="0" fontId="57" fillId="21" borderId="10" xfId="0" applyFont="1" applyFill="1" applyBorder="1" applyAlignment="1">
      <alignment horizontal="left" vertical="center"/>
    </xf>
    <xf numFmtId="0" fontId="32" fillId="21" borderId="4" xfId="43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 vertical="top"/>
    </xf>
    <xf numFmtId="0" fontId="64" fillId="0" borderId="0" xfId="0" applyFont="1" applyAlignment="1">
      <alignment vertical="top"/>
    </xf>
    <xf numFmtId="14" fontId="13" fillId="0" borderId="11" xfId="0" applyNumberFormat="1" applyFont="1" applyBorder="1" applyAlignment="1">
      <alignment horizontal="left" vertical="top"/>
    </xf>
    <xf numFmtId="0" fontId="0" fillId="0" borderId="4" xfId="0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9" fillId="21" borderId="4" xfId="0" applyFont="1" applyFill="1" applyBorder="1" applyAlignment="1"/>
    <xf numFmtId="0" fontId="23" fillId="18" borderId="0" xfId="0" applyFont="1" applyFill="1"/>
    <xf numFmtId="0" fontId="67" fillId="18" borderId="0" xfId="0" applyFont="1" applyFill="1"/>
    <xf numFmtId="0" fontId="23" fillId="18" borderId="0" xfId="0" applyFont="1" applyFill="1" applyBorder="1"/>
    <xf numFmtId="166" fontId="11" fillId="0" borderId="0" xfId="0" applyNumberFormat="1" applyFont="1" applyFill="1" applyBorder="1" applyAlignment="1">
      <alignment horizontal="right" vertical="center"/>
    </xf>
    <xf numFmtId="166" fontId="11" fillId="0" borderId="0" xfId="42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166" fontId="11" fillId="0" borderId="6" xfId="0" applyNumberFormat="1" applyFont="1" applyFill="1" applyBorder="1" applyAlignment="1">
      <alignment horizontal="right" vertical="center"/>
    </xf>
    <xf numFmtId="166" fontId="11" fillId="0" borderId="6" xfId="42" applyNumberFormat="1" applyFont="1" applyFill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top"/>
    </xf>
    <xf numFmtId="0" fontId="44" fillId="0" borderId="0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1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8" fillId="16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0" fontId="47" fillId="0" borderId="0" xfId="0" applyFont="1" applyFill="1" applyBorder="1"/>
    <xf numFmtId="0" fontId="54" fillId="21" borderId="4" xfId="0" applyFont="1" applyFill="1" applyBorder="1" applyAlignment="1">
      <alignment horizontal="center"/>
    </xf>
    <xf numFmtId="166" fontId="11" fillId="0" borderId="11" xfId="0" applyNumberFormat="1" applyFont="1" applyFill="1" applyBorder="1" applyAlignment="1">
      <alignment horizontal="right" vertical="center"/>
    </xf>
    <xf numFmtId="166" fontId="11" fillId="0" borderId="7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44" fontId="69" fillId="0" borderId="0" xfId="42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11" fillId="22" borderId="4" xfId="0" applyFont="1" applyFill="1" applyBorder="1" applyAlignment="1">
      <alignment horizontal="center" vertical="center"/>
    </xf>
    <xf numFmtId="166" fontId="15" fillId="23" borderId="4" xfId="0" applyNumberFormat="1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left" vertical="center"/>
    </xf>
    <xf numFmtId="0" fontId="11" fillId="21" borderId="13" xfId="0" applyFont="1" applyFill="1" applyBorder="1" applyAlignment="1">
      <alignment horizontal="left" vertical="center"/>
    </xf>
    <xf numFmtId="2" fontId="11" fillId="0" borderId="16" xfId="0" applyNumberFormat="1" applyFont="1" applyFill="1" applyBorder="1" applyAlignment="1">
      <alignment horizontal="left" vertical="center"/>
    </xf>
    <xf numFmtId="0" fontId="55" fillId="0" borderId="13" xfId="0" applyFont="1" applyBorder="1" applyAlignment="1">
      <alignment horizontal="right" vertical="center"/>
    </xf>
    <xf numFmtId="0" fontId="55" fillId="0" borderId="6" xfId="0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18" fillId="18" borderId="0" xfId="0" applyFont="1" applyFill="1" applyBorder="1" applyAlignment="1">
      <alignment horizontal="left" vertical="center"/>
    </xf>
    <xf numFmtId="0" fontId="18" fillId="18" borderId="0" xfId="0" applyFont="1" applyFill="1"/>
    <xf numFmtId="0" fontId="11" fillId="18" borderId="0" xfId="0" applyFont="1" applyFill="1"/>
    <xf numFmtId="0" fontId="11" fillId="18" borderId="0" xfId="0" applyFont="1" applyFill="1" applyBorder="1" applyAlignment="1">
      <alignment horizontal="left" vertical="center"/>
    </xf>
    <xf numFmtId="0" fontId="11" fillId="18" borderId="0" xfId="0" applyFont="1" applyFill="1" applyBorder="1" applyAlignment="1">
      <alignment horizontal="left" vertical="center" wrapText="1"/>
    </xf>
    <xf numFmtId="0" fontId="11" fillId="18" borderId="0" xfId="0" applyFont="1" applyFill="1" applyAlignment="1">
      <alignment horizontal="left" vertical="center"/>
    </xf>
    <xf numFmtId="0" fontId="18" fillId="18" borderId="0" xfId="0" applyFont="1" applyFill="1" applyAlignment="1">
      <alignment horizontal="center"/>
    </xf>
    <xf numFmtId="3" fontId="11" fillId="18" borderId="0" xfId="0" applyNumberFormat="1" applyFont="1" applyFill="1"/>
    <xf numFmtId="3" fontId="11" fillId="18" borderId="0" xfId="0" applyNumberFormat="1" applyFont="1" applyFill="1" applyBorder="1"/>
    <xf numFmtId="0" fontId="11" fillId="18" borderId="0" xfId="0" applyNumberFormat="1" applyFont="1" applyFill="1" applyBorder="1"/>
    <xf numFmtId="0" fontId="11" fillId="18" borderId="0" xfId="0" applyFont="1" applyFill="1" applyBorder="1"/>
    <xf numFmtId="0" fontId="12" fillId="18" borderId="0" xfId="0" applyFont="1" applyFill="1" applyBorder="1" applyAlignment="1">
      <alignment horizontal="left" vertical="center"/>
    </xf>
    <xf numFmtId="0" fontId="70" fillId="18" borderId="0" xfId="0" applyFont="1" applyFill="1" applyBorder="1" applyAlignment="1">
      <alignment horizontal="left" vertical="center"/>
    </xf>
    <xf numFmtId="1" fontId="11" fillId="18" borderId="0" xfId="0" applyNumberFormat="1" applyFont="1" applyFill="1" applyBorder="1"/>
    <xf numFmtId="0" fontId="18" fillId="18" borderId="0" xfId="0" applyNumberFormat="1" applyFont="1" applyFill="1" applyBorder="1" applyAlignment="1">
      <alignment horizontal="left" vertical="center"/>
    </xf>
    <xf numFmtId="0" fontId="11" fillId="18" borderId="0" xfId="0" applyNumberFormat="1" applyFont="1" applyFill="1" applyBorder="1" applyAlignment="1">
      <alignment horizontal="left" vertical="center"/>
    </xf>
    <xf numFmtId="0" fontId="18" fillId="18" borderId="0" xfId="0" applyFont="1" applyFill="1" applyBorder="1" applyAlignment="1">
      <alignment horizontal="left"/>
    </xf>
    <xf numFmtId="0" fontId="18" fillId="18" borderId="0" xfId="0" applyFont="1" applyFill="1" applyBorder="1"/>
    <xf numFmtId="0" fontId="18" fillId="18" borderId="0" xfId="0" applyFont="1" applyFill="1" applyBorder="1" applyAlignment="1">
      <alignment horizontal="left" vertical="center" wrapText="1"/>
    </xf>
    <xf numFmtId="0" fontId="11" fillId="18" borderId="0" xfId="0" applyFont="1" applyFill="1" applyAlignment="1">
      <alignment horizontal="left"/>
    </xf>
    <xf numFmtId="0" fontId="18" fillId="18" borderId="0" xfId="0" applyFont="1" applyFill="1" applyAlignment="1">
      <alignment horizontal="left"/>
    </xf>
    <xf numFmtId="0" fontId="11" fillId="18" borderId="0" xfId="0" applyFont="1" applyFill="1" applyBorder="1" applyAlignment="1">
      <alignment horizontal="right" vertical="center"/>
    </xf>
    <xf numFmtId="0" fontId="71" fillId="18" borderId="0" xfId="0" applyFont="1" applyFill="1"/>
    <xf numFmtId="0" fontId="18" fillId="18" borderId="4" xfId="0" applyFont="1" applyFill="1" applyBorder="1"/>
    <xf numFmtId="0" fontId="11" fillId="18" borderId="4" xfId="0" applyFont="1" applyFill="1" applyBorder="1" applyAlignment="1">
      <alignment horizontal="left" vertical="center"/>
    </xf>
    <xf numFmtId="0" fontId="11" fillId="18" borderId="4" xfId="0" applyFont="1" applyFill="1" applyBorder="1"/>
    <xf numFmtId="0" fontId="18" fillId="18" borderId="4" xfId="0" applyFont="1" applyFill="1" applyBorder="1" applyAlignment="1">
      <alignment horizontal="left" vertical="center"/>
    </xf>
    <xf numFmtId="0" fontId="11" fillId="18" borderId="4" xfId="0" applyFont="1" applyFill="1" applyBorder="1" applyAlignment="1">
      <alignment horizontal="left" vertical="center" wrapText="1"/>
    </xf>
    <xf numFmtId="0" fontId="11" fillId="18" borderId="0" xfId="0" applyFont="1" applyFill="1" applyBorder="1" applyAlignment="1">
      <alignment horizontal="left"/>
    </xf>
    <xf numFmtId="0" fontId="71" fillId="18" borderId="0" xfId="0" applyFont="1" applyFill="1" applyBorder="1"/>
    <xf numFmtId="0" fontId="12" fillId="18" borderId="4" xfId="0" applyFont="1" applyFill="1" applyBorder="1" applyAlignment="1">
      <alignment horizontal="left" vertical="center"/>
    </xf>
    <xf numFmtId="0" fontId="18" fillId="18" borderId="4" xfId="0" applyNumberFormat="1" applyFont="1" applyFill="1" applyBorder="1" applyAlignment="1">
      <alignment horizontal="left" vertical="center"/>
    </xf>
    <xf numFmtId="0" fontId="11" fillId="18" borderId="4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1" fillId="17" borderId="5" xfId="0" applyFont="1" applyFill="1" applyBorder="1" applyAlignment="1">
      <alignment horizontal="right" vertical="center"/>
    </xf>
    <xf numFmtId="0" fontId="11" fillId="17" borderId="11" xfId="0" applyFont="1" applyFill="1" applyBorder="1" applyAlignment="1">
      <alignment horizontal="right" vertical="center"/>
    </xf>
    <xf numFmtId="0" fontId="11" fillId="17" borderId="11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21" borderId="12" xfId="0" applyFill="1" applyBorder="1" applyAlignment="1">
      <alignment vertical="center"/>
    </xf>
    <xf numFmtId="0" fontId="0" fillId="21" borderId="8" xfId="0" applyFill="1" applyBorder="1" applyAlignment="1">
      <alignment vertical="center"/>
    </xf>
    <xf numFmtId="0" fontId="66" fillId="24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6" xfId="0" applyFont="1" applyBorder="1"/>
    <xf numFmtId="0" fontId="0" fillId="0" borderId="11" xfId="0" applyBorder="1" applyAlignment="1">
      <alignment vertical="center"/>
    </xf>
    <xf numFmtId="0" fontId="55" fillId="0" borderId="16" xfId="0" applyFont="1" applyBorder="1" applyAlignment="1">
      <alignment horizontal="left"/>
    </xf>
    <xf numFmtId="0" fontId="0" fillId="0" borderId="4" xfId="0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13" fillId="0" borderId="4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vertical="top"/>
    </xf>
    <xf numFmtId="0" fontId="13" fillId="0" borderId="0" xfId="0" applyFont="1" applyFill="1" applyAlignment="1">
      <alignment horizontal="left" vertical="top"/>
    </xf>
    <xf numFmtId="0" fontId="7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64" fontId="13" fillId="0" borderId="4" xfId="0" applyNumberFormat="1" applyFont="1" applyBorder="1" applyAlignment="1">
      <alignment vertical="center"/>
    </xf>
    <xf numFmtId="0" fontId="13" fillId="0" borderId="4" xfId="0" applyNumberFormat="1" applyFont="1" applyFill="1" applyBorder="1" applyAlignment="1">
      <alignment horizontal="left" vertical="top"/>
    </xf>
    <xf numFmtId="164" fontId="57" fillId="0" borderId="4" xfId="0" applyNumberFormat="1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57" fillId="21" borderId="4" xfId="0" applyNumberFormat="1" applyFont="1" applyFill="1" applyBorder="1" applyAlignment="1">
      <alignment horizontal="left" vertical="top"/>
    </xf>
    <xf numFmtId="0" fontId="73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15" fillId="20" borderId="4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17" borderId="4" xfId="0" applyFont="1" applyFill="1" applyBorder="1" applyAlignment="1"/>
    <xf numFmtId="0" fontId="0" fillId="0" borderId="4" xfId="0" applyFill="1" applyBorder="1"/>
    <xf numFmtId="0" fontId="0" fillId="21" borderId="4" xfId="0" applyFont="1" applyFill="1" applyBorder="1"/>
    <xf numFmtId="0" fontId="54" fillId="21" borderId="4" xfId="0" applyFont="1" applyFill="1" applyBorder="1"/>
    <xf numFmtId="0" fontId="0" fillId="0" borderId="17" xfId="0" applyFill="1" applyBorder="1"/>
    <xf numFmtId="0" fontId="47" fillId="0" borderId="0" xfId="0" applyFont="1" applyBorder="1" applyAlignment="1"/>
    <xf numFmtId="0" fontId="20" fillId="21" borderId="4" xfId="0" applyFont="1" applyFill="1" applyBorder="1" applyAlignment="1">
      <alignment horizontal="center"/>
    </xf>
    <xf numFmtId="0" fontId="36" fillId="17" borderId="1" xfId="0" applyFont="1" applyFill="1" applyBorder="1" applyAlignment="1">
      <alignment horizontal="center" vertical="center"/>
    </xf>
    <xf numFmtId="0" fontId="36" fillId="17" borderId="0" xfId="0" applyFont="1" applyFill="1" applyBorder="1" applyAlignment="1">
      <alignment horizontal="center" vertical="center"/>
    </xf>
    <xf numFmtId="0" fontId="36" fillId="17" borderId="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4" fillId="18" borderId="8" xfId="0" applyFont="1" applyFill="1" applyBorder="1" applyAlignment="1">
      <alignment horizontal="left"/>
    </xf>
    <xf numFmtId="0" fontId="54" fillId="18" borderId="10" xfId="0" applyFont="1" applyFill="1" applyBorder="1" applyAlignment="1">
      <alignment horizontal="left"/>
    </xf>
    <xf numFmtId="0" fontId="49" fillId="0" borderId="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4" fillId="21" borderId="12" xfId="0" applyFont="1" applyFill="1" applyBorder="1" applyAlignment="1">
      <alignment horizontal="left" vertical="top"/>
    </xf>
    <xf numFmtId="0" fontId="0" fillId="21" borderId="16" xfId="0" applyFill="1" applyBorder="1" applyAlignment="1">
      <alignment horizontal="left" vertical="top"/>
    </xf>
    <xf numFmtId="0" fontId="0" fillId="21" borderId="13" xfId="0" applyFill="1" applyBorder="1" applyAlignment="1">
      <alignment horizontal="left" vertical="top"/>
    </xf>
    <xf numFmtId="0" fontId="0" fillId="21" borderId="1" xfId="0" applyFill="1" applyBorder="1" applyAlignment="1">
      <alignment horizontal="left" vertical="top"/>
    </xf>
    <xf numFmtId="0" fontId="0" fillId="21" borderId="0" xfId="0" applyFill="1" applyBorder="1" applyAlignment="1">
      <alignment horizontal="left" vertical="top"/>
    </xf>
    <xf numFmtId="0" fontId="0" fillId="21" borderId="6" xfId="0" applyFill="1" applyBorder="1" applyAlignment="1">
      <alignment horizontal="left" vertical="top"/>
    </xf>
    <xf numFmtId="0" fontId="0" fillId="21" borderId="5" xfId="0" applyFill="1" applyBorder="1" applyAlignment="1">
      <alignment horizontal="left" vertical="top"/>
    </xf>
    <xf numFmtId="0" fontId="0" fillId="21" borderId="11" xfId="0" applyFill="1" applyBorder="1" applyAlignment="1">
      <alignment horizontal="left" vertical="top"/>
    </xf>
    <xf numFmtId="0" fontId="0" fillId="21" borderId="7" xfId="0" applyFill="1" applyBorder="1" applyAlignment="1">
      <alignment horizontal="left" vertical="top"/>
    </xf>
    <xf numFmtId="0" fontId="0" fillId="18" borderId="8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 vertical="center"/>
    </xf>
    <xf numFmtId="0" fontId="34" fillId="19" borderId="12" xfId="0" applyFont="1" applyFill="1" applyBorder="1" applyAlignment="1">
      <alignment horizontal="left" vertical="top" wrapText="1"/>
    </xf>
    <xf numFmtId="0" fontId="34" fillId="19" borderId="13" xfId="0" applyFont="1" applyFill="1" applyBorder="1" applyAlignment="1">
      <alignment horizontal="left" vertical="top" wrapText="1"/>
    </xf>
    <xf numFmtId="0" fontId="34" fillId="19" borderId="1" xfId="0" applyFont="1" applyFill="1" applyBorder="1" applyAlignment="1">
      <alignment horizontal="left" vertical="top" wrapText="1"/>
    </xf>
    <xf numFmtId="0" fontId="34" fillId="19" borderId="6" xfId="0" applyFont="1" applyFill="1" applyBorder="1" applyAlignment="1">
      <alignment horizontal="left" vertical="top" wrapText="1"/>
    </xf>
    <xf numFmtId="0" fontId="34" fillId="19" borderId="5" xfId="0" applyFont="1" applyFill="1" applyBorder="1" applyAlignment="1">
      <alignment horizontal="left" vertical="top" wrapText="1"/>
    </xf>
    <xf numFmtId="0" fontId="34" fillId="19" borderId="7" xfId="0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right"/>
    </xf>
    <xf numFmtId="0" fontId="55" fillId="0" borderId="6" xfId="0" applyFont="1" applyBorder="1" applyAlignment="1">
      <alignment horizontal="right"/>
    </xf>
    <xf numFmtId="0" fontId="18" fillId="16" borderId="8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0" fillId="18" borderId="4" xfId="0" applyFont="1" applyFill="1" applyBorder="1" applyAlignment="1">
      <alignment horizontal="left"/>
    </xf>
    <xf numFmtId="0" fontId="0" fillId="18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9" fontId="13" fillId="0" borderId="8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13" fillId="21" borderId="4" xfId="0" applyFont="1" applyFill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72" fillId="0" borderId="8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57" fillId="21" borderId="4" xfId="0" applyFont="1" applyFill="1" applyBorder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7" xfId="0" applyFont="1" applyBorder="1" applyAlignment="1">
      <alignment horizontal="left" vertical="center"/>
    </xf>
    <xf numFmtId="0" fontId="57" fillId="21" borderId="8" xfId="0" applyFont="1" applyFill="1" applyBorder="1" applyAlignment="1">
      <alignment horizontal="left" vertical="center"/>
    </xf>
    <xf numFmtId="0" fontId="57" fillId="21" borderId="9" xfId="0" applyFont="1" applyFill="1" applyBorder="1" applyAlignment="1">
      <alignment horizontal="left" vertical="center"/>
    </xf>
    <xf numFmtId="0" fontId="57" fillId="21" borderId="10" xfId="0" applyFont="1" applyFill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57" fillId="21" borderId="8" xfId="0" applyFont="1" applyFill="1" applyBorder="1" applyAlignment="1">
      <alignment horizontal="left" vertical="center" wrapText="1"/>
    </xf>
    <xf numFmtId="0" fontId="57" fillId="21" borderId="9" xfId="0" applyFont="1" applyFill="1" applyBorder="1" applyAlignment="1">
      <alignment horizontal="left" vertical="center" wrapText="1"/>
    </xf>
    <xf numFmtId="0" fontId="57" fillId="21" borderId="10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44"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Comma [0]" xfId="2"/>
    <cellStyle name="Currency [0]" xfId="3"/>
    <cellStyle name="Euro" xfId="4"/>
    <cellStyle name="Ganze Zahl" xfId="5"/>
    <cellStyle name="Gesamtsumme" xfId="6"/>
    <cellStyle name="Hyperlink" xfId="43" builtinId="8"/>
    <cellStyle name="Komma 2" xfId="36"/>
    <cellStyle name="Komma 3" xfId="7"/>
    <cellStyle name="Normal_DATE" xfId="8"/>
    <cellStyle name="Prozent 2" xfId="13"/>
    <cellStyle name="Prozent 3" xfId="40"/>
    <cellStyle name="Prozent 4" xfId="9"/>
    <cellStyle name="Standard" xfId="0" builtinId="0"/>
    <cellStyle name="Standard 2" xfId="12"/>
    <cellStyle name="Standard 3" xfId="14"/>
    <cellStyle name="Standard 3 2" xfId="38"/>
    <cellStyle name="Standard 4" xfId="33"/>
    <cellStyle name="Standard 5" xfId="35"/>
    <cellStyle name="Standard 6" xfId="37"/>
    <cellStyle name="Standard 7" xfId="39"/>
    <cellStyle name="Standard 8" xfId="41"/>
    <cellStyle name="Standard 9" xfId="1"/>
    <cellStyle name="test" xfId="10"/>
    <cellStyle name="Währung" xfId="42" builtinId="4"/>
    <cellStyle name="Währung 2" xfId="34"/>
    <cellStyle name="Zwischensumme" xfId="11"/>
  </cellStyles>
  <dxfs count="0"/>
  <tableStyles count="0" defaultTableStyle="TableStyleMedium2" defaultPivotStyle="PivotStyleLight16"/>
  <colors>
    <mruColors>
      <color rgb="FFFEE1AC"/>
      <color rgb="FFFDCA6F"/>
      <color rgb="FFFFE48F"/>
      <color rgb="FFFCE1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12.emf"/><Relationship Id="rId18" Type="http://schemas.openxmlformats.org/officeDocument/2006/relationships/image" Target="../media/image7.emf"/><Relationship Id="rId3" Type="http://schemas.openxmlformats.org/officeDocument/2006/relationships/image" Target="../media/image22.emf"/><Relationship Id="rId21" Type="http://schemas.openxmlformats.org/officeDocument/2006/relationships/image" Target="../media/image4.emf"/><Relationship Id="rId7" Type="http://schemas.openxmlformats.org/officeDocument/2006/relationships/image" Target="../media/image18.emf"/><Relationship Id="rId12" Type="http://schemas.openxmlformats.org/officeDocument/2006/relationships/image" Target="../media/image13.emf"/><Relationship Id="rId17" Type="http://schemas.openxmlformats.org/officeDocument/2006/relationships/image" Target="../media/image8.emf"/><Relationship Id="rId2" Type="http://schemas.openxmlformats.org/officeDocument/2006/relationships/image" Target="../media/image23.emf"/><Relationship Id="rId16" Type="http://schemas.openxmlformats.org/officeDocument/2006/relationships/image" Target="../media/image9.emf"/><Relationship Id="rId20" Type="http://schemas.openxmlformats.org/officeDocument/2006/relationships/image" Target="../media/image5.emf"/><Relationship Id="rId1" Type="http://schemas.openxmlformats.org/officeDocument/2006/relationships/image" Target="../media/image24.emf"/><Relationship Id="rId6" Type="http://schemas.openxmlformats.org/officeDocument/2006/relationships/image" Target="../media/image19.emf"/><Relationship Id="rId11" Type="http://schemas.openxmlformats.org/officeDocument/2006/relationships/image" Target="../media/image14.emf"/><Relationship Id="rId24" Type="http://schemas.openxmlformats.org/officeDocument/2006/relationships/image" Target="../media/image1.emf"/><Relationship Id="rId5" Type="http://schemas.openxmlformats.org/officeDocument/2006/relationships/image" Target="../media/image20.emf"/><Relationship Id="rId15" Type="http://schemas.openxmlformats.org/officeDocument/2006/relationships/image" Target="../media/image10.emf"/><Relationship Id="rId23" Type="http://schemas.openxmlformats.org/officeDocument/2006/relationships/image" Target="../media/image2.emf"/><Relationship Id="rId10" Type="http://schemas.openxmlformats.org/officeDocument/2006/relationships/image" Target="../media/image15.emf"/><Relationship Id="rId19" Type="http://schemas.openxmlformats.org/officeDocument/2006/relationships/image" Target="../media/image6.emf"/><Relationship Id="rId4" Type="http://schemas.openxmlformats.org/officeDocument/2006/relationships/image" Target="../media/image21.emf"/><Relationship Id="rId9" Type="http://schemas.openxmlformats.org/officeDocument/2006/relationships/image" Target="../media/image16.emf"/><Relationship Id="rId14" Type="http://schemas.openxmlformats.org/officeDocument/2006/relationships/image" Target="../media/image11.emf"/><Relationship Id="rId22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8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4" Type="http://schemas.openxmlformats.org/officeDocument/2006/relationships/image" Target="../media/image29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0.emf"/><Relationship Id="rId1" Type="http://schemas.openxmlformats.org/officeDocument/2006/relationships/image" Target="../media/image3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2.emf"/><Relationship Id="rId1" Type="http://schemas.openxmlformats.org/officeDocument/2006/relationships/image" Target="../media/image3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676254</xdr:colOff>
          <xdr:row>1048570</xdr:row>
          <xdr:rowOff>176383</xdr:rowOff>
        </xdr:from>
        <xdr:to>
          <xdr:col>5705</xdr:col>
          <xdr:colOff>641649</xdr:colOff>
          <xdr:row>1048570</xdr:row>
          <xdr:rowOff>176383</xdr:rowOff>
        </xdr:to>
        <xdr:grpSp>
          <xdr:nvGrpSpPr>
            <xdr:cNvPr id="8" name="Gruppieren 7"/>
            <xdr:cNvGrpSpPr/>
          </xdr:nvGrpSpPr>
          <xdr:grpSpPr>
            <a:xfrm>
              <a:off x="3442314" y="191762307463"/>
              <a:ext cx="4528676175" cy="0"/>
              <a:chOff x="2971786" y="184092921120"/>
              <a:chExt cx="5986214943" cy="247227"/>
            </a:xfrm>
            <a:solidFill>
              <a:schemeClr val="accent2">
                <a:lumMod val="20000"/>
                <a:lumOff val="80000"/>
              </a:schemeClr>
            </a:solidFill>
          </xdr:grpSpPr>
          <xdr:grpSp>
            <xdr:nvGrpSpPr>
              <xdr:cNvPr id="4" name="Gruppieren 3"/>
              <xdr:cNvGrpSpPr/>
            </xdr:nvGrpSpPr>
            <xdr:grpSpPr>
              <a:xfrm>
                <a:off x="2971786" y="184093164537"/>
                <a:ext cx="2722114" cy="0"/>
                <a:chOff x="2947446" y="184092921120"/>
                <a:chExt cx="2722114" cy="0"/>
              </a:xfrm>
              <a:grpFill/>
            </xdr:grpSpPr>
            <xdr:sp macro="" textlink="">
              <xdr:nvSpPr>
                <xdr:cNvPr id="1098" name="Flur" hidden="1">
                  <a:extLst>
                    <a:ext uri="{63B3BB69-23CF-44E3-9099-C40C66FF867C}">
                      <a14:compatExt spid="_x0000_s1098"/>
                    </a:ext>
                  </a:extLst>
                </xdr:cNvPr>
                <xdr:cNvSpPr/>
              </xdr:nvSpPr>
              <xdr:spPr>
                <a:xfrm>
                  <a:off x="2947446" y="184092921120"/>
                  <a:ext cx="1702247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00" name="CheckBox1" hidden="1">
                  <a:extLst>
                    <a:ext uri="{63B3BB69-23CF-44E3-9099-C40C66FF867C}">
                      <a14:compatExt spid="_x0000_s1100"/>
                    </a:ext>
                  </a:extLst>
                </xdr:cNvPr>
                <xdr:cNvSpPr/>
              </xdr:nvSpPr>
              <xdr:spPr>
                <a:xfrm>
                  <a:off x="3618269" y="184092921120"/>
                  <a:ext cx="1762682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01" name="CheckBox2" hidden="1">
                  <a:extLst>
                    <a:ext uri="{63B3BB69-23CF-44E3-9099-C40C66FF867C}">
                      <a14:compatExt spid="_x0000_s1101"/>
                    </a:ext>
                  </a:extLst>
                </xdr:cNvPr>
                <xdr:cNvSpPr/>
              </xdr:nvSpPr>
              <xdr:spPr>
                <a:xfrm>
                  <a:off x="3609423" y="184092921120"/>
                  <a:ext cx="1772755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02" name="CheckBox3" hidden="1">
                  <a:extLst>
                    <a:ext uri="{63B3BB69-23CF-44E3-9099-C40C66FF867C}">
                      <a14:compatExt spid="_x0000_s1102"/>
                    </a:ext>
                  </a:extLst>
                </xdr:cNvPr>
                <xdr:cNvSpPr/>
              </xdr:nvSpPr>
              <xdr:spPr>
                <a:xfrm>
                  <a:off x="3221949" y="184092921120"/>
                  <a:ext cx="2447611" cy="0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7" name="Gruppieren 6"/>
              <xdr:cNvGrpSpPr/>
            </xdr:nvGrpSpPr>
            <xdr:grpSpPr>
              <a:xfrm>
                <a:off x="3137852" y="184092921120"/>
                <a:ext cx="4018916" cy="2687"/>
                <a:chOff x="3137852" y="184092921120"/>
                <a:chExt cx="4018916" cy="2687"/>
              </a:xfrm>
              <a:grpFill/>
            </xdr:grpSpPr>
            <xdr:sp macro="" textlink="">
              <xdr:nvSpPr>
                <xdr:cNvPr id="1128" name="CheckBox4" hidden="1">
                  <a:extLst>
                    <a:ext uri="{63B3BB69-23CF-44E3-9099-C40C66FF867C}">
                      <a14:compatExt spid="_x0000_s1128"/>
                    </a:ext>
                  </a:extLst>
                </xdr:cNvPr>
                <xdr:cNvSpPr/>
              </xdr:nvSpPr>
              <xdr:spPr>
                <a:xfrm>
                  <a:off x="4014858" y="184092921120"/>
                  <a:ext cx="2135364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29" name="CheckBox5" hidden="1">
                  <a:extLst>
                    <a:ext uri="{63B3BB69-23CF-44E3-9099-C40C66FF867C}">
                      <a14:compatExt spid="_x0000_s1129"/>
                    </a:ext>
                  </a:extLst>
                </xdr:cNvPr>
                <xdr:cNvSpPr/>
              </xdr:nvSpPr>
              <xdr:spPr>
                <a:xfrm>
                  <a:off x="3492053" y="184092921120"/>
                  <a:ext cx="3112394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34" name="CheckBox6" hidden="1">
                  <a:extLst>
                    <a:ext uri="{63B3BB69-23CF-44E3-9099-C40C66FF867C}">
                      <a14:compatExt spid="_x0000_s1134"/>
                    </a:ext>
                  </a:extLst>
                </xdr:cNvPr>
                <xdr:cNvSpPr/>
              </xdr:nvSpPr>
              <xdr:spPr>
                <a:xfrm>
                  <a:off x="3137852" y="184092921120"/>
                  <a:ext cx="4018916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35" name="CheckBox7" hidden="1">
                  <a:extLst>
                    <a:ext uri="{63B3BB69-23CF-44E3-9099-C40C66FF867C}">
                      <a14:compatExt spid="_x0000_s1135"/>
                    </a:ext>
                  </a:extLst>
                </xdr:cNvPr>
                <xdr:cNvSpPr/>
              </xdr:nvSpPr>
              <xdr:spPr>
                <a:xfrm>
                  <a:off x="3568607" y="184092923807"/>
                  <a:ext cx="3354133" cy="0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6" name="Gruppieren 5"/>
              <xdr:cNvGrpSpPr/>
            </xdr:nvGrpSpPr>
            <xdr:grpSpPr>
              <a:xfrm>
                <a:off x="124340571" y="184093164537"/>
                <a:ext cx="5864846158" cy="3810"/>
                <a:chOff x="117537587" y="184092921120"/>
                <a:chExt cx="5499979122" cy="3810"/>
              </a:xfrm>
              <a:grpFill/>
            </xdr:grpSpPr>
            <xdr:sp macro="" textlink="">
              <xdr:nvSpPr>
                <xdr:cNvPr id="1136" name="CheckBox9" hidden="1">
                  <a:extLst>
                    <a:ext uri="{63B3BB69-23CF-44E3-9099-C40C66FF867C}">
                      <a14:compatExt spid="_x0000_s1136"/>
                    </a:ext>
                  </a:extLst>
                </xdr:cNvPr>
                <xdr:cNvSpPr/>
              </xdr:nvSpPr>
              <xdr:spPr>
                <a:xfrm>
                  <a:off x="5273452112" y="184092921120"/>
                  <a:ext cx="344064597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37" name="CheckBox8" hidden="1">
                  <a:extLst>
                    <a:ext uri="{63B3BB69-23CF-44E3-9099-C40C66FF867C}">
                      <a14:compatExt spid="_x0000_s1137"/>
                    </a:ext>
                  </a:extLst>
                </xdr:cNvPr>
                <xdr:cNvSpPr/>
              </xdr:nvSpPr>
              <xdr:spPr>
                <a:xfrm>
                  <a:off x="117537587" y="184092924930"/>
                  <a:ext cx="9446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38" name="CheckBox10" hidden="1">
                  <a:extLst>
                    <a:ext uri="{63B3BB69-23CF-44E3-9099-C40C66FF867C}">
                      <a14:compatExt spid="_x0000_s1138"/>
                    </a:ext>
                  </a:extLst>
                </xdr:cNvPr>
                <xdr:cNvSpPr/>
              </xdr:nvSpPr>
              <xdr:spPr>
                <a:xfrm>
                  <a:off x="274654367" y="184092924930"/>
                  <a:ext cx="9446" cy="0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39" name="CheckBox11" hidden="1">
                  <a:extLst>
                    <a:ext uri="{63B3BB69-23CF-44E3-9099-C40C66FF867C}">
                      <a14:compatExt spid="_x0000_s1139"/>
                    </a:ext>
                  </a:extLst>
                </xdr:cNvPr>
                <xdr:cNvSpPr/>
              </xdr:nvSpPr>
              <xdr:spPr>
                <a:xfrm>
                  <a:off x="4209650608" y="184092921120"/>
                  <a:ext cx="378239634" cy="0"/>
                </a:xfrm>
                <a:prstGeom prst="rect">
                  <a:avLst/>
                </a:prstGeom>
              </xdr:spPr>
            </xdr:sp>
          </xdr:grpSp>
        </xdr:grpSp>
        <xdr:clientData/>
      </xdr:twoCellAnchor>
    </mc:Choice>
    <mc:Fallback/>
  </mc:AlternateContent>
  <xdr:oneCellAnchor>
    <xdr:from>
      <xdr:col>6</xdr:col>
      <xdr:colOff>1225065</xdr:colOff>
      <xdr:row>79</xdr:row>
      <xdr:rowOff>17319</xdr:rowOff>
    </xdr:from>
    <xdr:ext cx="801636" cy="352425"/>
    <xdr:pic>
      <xdr:nvPicPr>
        <xdr:cNvPr id="39" name="Picture 2" descr="http://www.kath-weingarten.de/sites/default/files/logo-drs_4-farbig_dioezese_schwar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224" y="13828569"/>
          <a:ext cx="801636" cy="352425"/>
        </a:xfrm>
        <a:prstGeom prst="rect">
          <a:avLst/>
        </a:prstGeom>
        <a:noFill/>
        <a:extLst/>
      </xdr:spPr>
    </xdr:pic>
    <xdr:clientData/>
  </xdr:oneCellAnchor>
  <xdr:oneCellAnchor>
    <xdr:from>
      <xdr:col>6</xdr:col>
      <xdr:colOff>1223269</xdr:colOff>
      <xdr:row>41</xdr:row>
      <xdr:rowOff>0</xdr:rowOff>
    </xdr:from>
    <xdr:ext cx="801636" cy="352425"/>
    <xdr:pic>
      <xdr:nvPicPr>
        <xdr:cNvPr id="21" name="Picture 2" descr="http://www.kath-weingarten.de/sites/default/files/logo-drs_4-farbig_dioezese_schwar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28" y="7048500"/>
          <a:ext cx="801636" cy="352425"/>
        </a:xfrm>
        <a:prstGeom prst="rect">
          <a:avLst/>
        </a:prstGeom>
        <a:noFill/>
        <a:extLst/>
      </xdr:spPr>
    </xdr:pic>
    <xdr:clientData/>
  </xdr:oneCellAnchor>
  <xdr:oneCellAnchor>
    <xdr:from>
      <xdr:col>6</xdr:col>
      <xdr:colOff>1246035</xdr:colOff>
      <xdr:row>2</xdr:row>
      <xdr:rowOff>17970</xdr:rowOff>
    </xdr:from>
    <xdr:ext cx="801636" cy="352425"/>
    <xdr:pic>
      <xdr:nvPicPr>
        <xdr:cNvPr id="22" name="Picture 2" descr="http://www.kath-weingarten.de/sites/default/files/logo-drs_4-farbig_dioezese_schwarz.jpg"/>
        <xdr:cNvPicPr/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6535" y="398970"/>
          <a:ext cx="801636" cy="352425"/>
        </a:xfrm>
        <a:prstGeom prst="rect">
          <a:avLst/>
        </a:prstGeom>
        <a:noFill/>
        <a:extLst/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106680</xdr:colOff>
          <xdr:row>72</xdr:row>
          <xdr:rowOff>68582</xdr:rowOff>
        </xdr:from>
        <xdr:to>
          <xdr:col>6</xdr:col>
          <xdr:colOff>1684020</xdr:colOff>
          <xdr:row>77</xdr:row>
          <xdr:rowOff>30478</xdr:rowOff>
        </xdr:to>
        <xdr:grpSp>
          <xdr:nvGrpSpPr>
            <xdr:cNvPr id="2" name="Gruppieren 1"/>
            <xdr:cNvGrpSpPr/>
          </xdr:nvGrpSpPr>
          <xdr:grpSpPr>
            <a:xfrm>
              <a:off x="2872740" y="12771122"/>
              <a:ext cx="6888480" cy="822956"/>
              <a:chOff x="2809207" y="12675872"/>
              <a:chExt cx="6859537" cy="822956"/>
            </a:xfrm>
          </xdr:grpSpPr>
          <xdr:grpSp>
            <xdr:nvGrpSpPr>
              <xdr:cNvPr id="40" name="Gruppieren 39"/>
              <xdr:cNvGrpSpPr/>
            </xdr:nvGrpSpPr>
            <xdr:grpSpPr>
              <a:xfrm>
                <a:off x="2809207" y="12675872"/>
                <a:ext cx="1403777" cy="761998"/>
                <a:chOff x="2422377" y="6463249"/>
                <a:chExt cx="1851233" cy="1068232"/>
              </a:xfrm>
              <a:solidFill>
                <a:schemeClr val="accent2">
                  <a:lumMod val="20000"/>
                  <a:lumOff val="80000"/>
                </a:schemeClr>
              </a:solidFill>
            </xdr:grpSpPr>
            <xdr:sp macro="" textlink="">
              <xdr:nvSpPr>
                <xdr:cNvPr id="1159" name="CheckBox12" hidden="1">
                  <a:extLst>
                    <a:ext uri="{63B3BB69-23CF-44E3-9099-C40C66FF867C}">
                      <a14:compatExt spid="_x0000_s1159"/>
                    </a:ext>
                  </a:extLst>
                </xdr:cNvPr>
                <xdr:cNvSpPr/>
              </xdr:nvSpPr>
              <xdr:spPr>
                <a:xfrm>
                  <a:off x="2422377" y="6463249"/>
                  <a:ext cx="1701133" cy="277741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0" name="CheckBox13" hidden="1">
                  <a:extLst>
                    <a:ext uri="{63B3BB69-23CF-44E3-9099-C40C66FF867C}">
                      <a14:compatExt spid="_x0000_s1160"/>
                    </a:ext>
                  </a:extLst>
                </xdr:cNvPr>
                <xdr:cNvSpPr/>
              </xdr:nvSpPr>
              <xdr:spPr>
                <a:xfrm>
                  <a:off x="2422377" y="6719623"/>
                  <a:ext cx="1701133" cy="267059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1" name="CheckBox14" hidden="1">
                  <a:extLst>
                    <a:ext uri="{63B3BB69-23CF-44E3-9099-C40C66FF867C}">
                      <a14:compatExt spid="_x0000_s1161"/>
                    </a:ext>
                  </a:extLst>
                </xdr:cNvPr>
                <xdr:cNvSpPr/>
              </xdr:nvSpPr>
              <xdr:spPr>
                <a:xfrm>
                  <a:off x="2422377" y="7243058"/>
                  <a:ext cx="1701133" cy="288423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2" name="CheckBox15" hidden="1">
                  <a:extLst>
                    <a:ext uri="{63B3BB69-23CF-44E3-9099-C40C66FF867C}">
                      <a14:compatExt spid="_x0000_s1162"/>
                    </a:ext>
                  </a:extLst>
                </xdr:cNvPr>
                <xdr:cNvSpPr/>
              </xdr:nvSpPr>
              <xdr:spPr>
                <a:xfrm>
                  <a:off x="2422377" y="6965317"/>
                  <a:ext cx="1851233" cy="309788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41" name="Gruppieren 40"/>
              <xdr:cNvGrpSpPr/>
            </xdr:nvGrpSpPr>
            <xdr:grpSpPr>
              <a:xfrm>
                <a:off x="4372332" y="12675874"/>
                <a:ext cx="2633030" cy="777238"/>
                <a:chOff x="4508100" y="6721236"/>
                <a:chExt cx="3472320" cy="1089598"/>
              </a:xfrm>
              <a:solidFill>
                <a:schemeClr val="accent2">
                  <a:lumMod val="20000"/>
                  <a:lumOff val="80000"/>
                </a:schemeClr>
              </a:solidFill>
            </xdr:grpSpPr>
            <xdr:sp macro="" textlink="">
              <xdr:nvSpPr>
                <xdr:cNvPr id="1163" name="CheckBox16" hidden="1">
                  <a:extLst>
                    <a:ext uri="{63B3BB69-23CF-44E3-9099-C40C66FF867C}">
                      <a14:compatExt spid="_x0000_s1163"/>
                    </a:ext>
                  </a:extLst>
                </xdr:cNvPr>
                <xdr:cNvSpPr/>
              </xdr:nvSpPr>
              <xdr:spPr>
                <a:xfrm>
                  <a:off x="4508100" y="6721236"/>
                  <a:ext cx="2071384" cy="277742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4" name="CheckBox17" hidden="1">
                  <a:extLst>
                    <a:ext uri="{63B3BB69-23CF-44E3-9099-C40C66FF867C}">
                      <a14:compatExt spid="_x0000_s1164"/>
                    </a:ext>
                  </a:extLst>
                </xdr:cNvPr>
                <xdr:cNvSpPr/>
              </xdr:nvSpPr>
              <xdr:spPr>
                <a:xfrm>
                  <a:off x="4508100" y="6966928"/>
                  <a:ext cx="3052039" cy="28842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5" name="CheckBox18" hidden="1">
                  <a:extLst>
                    <a:ext uri="{63B3BB69-23CF-44E3-9099-C40C66FF867C}">
                      <a14:compatExt spid="_x0000_s1165"/>
                    </a:ext>
                  </a:extLst>
                </xdr:cNvPr>
                <xdr:cNvSpPr/>
              </xdr:nvSpPr>
              <xdr:spPr>
                <a:xfrm>
                  <a:off x="4508100" y="7223304"/>
                  <a:ext cx="3472320" cy="277741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6" name="CheckBox19" hidden="1">
                  <a:extLst>
                    <a:ext uri="{63B3BB69-23CF-44E3-9099-C40C66FF867C}">
                      <a14:compatExt spid="_x0000_s1166"/>
                    </a:ext>
                  </a:extLst>
                </xdr:cNvPr>
                <xdr:cNvSpPr/>
              </xdr:nvSpPr>
              <xdr:spPr>
                <a:xfrm>
                  <a:off x="4508100" y="7458316"/>
                  <a:ext cx="3252173" cy="352518"/>
                </a:xfrm>
                <a:prstGeom prst="rect">
                  <a:avLst/>
                </a:prstGeom>
              </xdr:spPr>
            </xdr:sp>
          </xdr:grpSp>
          <xdr:grpSp>
            <xdr:nvGrpSpPr>
              <xdr:cNvPr id="42" name="Gruppieren 41"/>
              <xdr:cNvGrpSpPr/>
            </xdr:nvGrpSpPr>
            <xdr:grpSpPr>
              <a:xfrm>
                <a:off x="7035714" y="12683489"/>
                <a:ext cx="2633030" cy="815339"/>
                <a:chOff x="8453978" y="6473940"/>
                <a:chExt cx="3256302" cy="1143012"/>
              </a:xfrm>
              <a:solidFill>
                <a:schemeClr val="accent2">
                  <a:lumMod val="20000"/>
                  <a:lumOff val="80000"/>
                </a:schemeClr>
              </a:solidFill>
            </xdr:grpSpPr>
            <xdr:sp macro="" textlink="">
              <xdr:nvSpPr>
                <xdr:cNvPr id="1167" name="CheckBox20" hidden="1">
                  <a:extLst>
                    <a:ext uri="{63B3BB69-23CF-44E3-9099-C40C66FF867C}">
                      <a14:compatExt spid="_x0000_s1167"/>
                    </a:ext>
                  </a:extLst>
                </xdr:cNvPr>
                <xdr:cNvSpPr/>
              </xdr:nvSpPr>
              <xdr:spPr>
                <a:xfrm>
                  <a:off x="8453979" y="6473940"/>
                  <a:ext cx="2890320" cy="309789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8" name="CheckBox21" hidden="1">
                  <a:extLst>
                    <a:ext uri="{63B3BB69-23CF-44E3-9099-C40C66FF867C}">
                      <a14:compatExt spid="_x0000_s1168"/>
                    </a:ext>
                  </a:extLst>
                </xdr:cNvPr>
                <xdr:cNvSpPr/>
              </xdr:nvSpPr>
              <xdr:spPr>
                <a:xfrm>
                  <a:off x="8453979" y="6751680"/>
                  <a:ext cx="3068619" cy="277741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69" name="CheckBox22" hidden="1">
                  <a:extLst>
                    <a:ext uri="{63B3BB69-23CF-44E3-9099-C40C66FF867C}">
                      <a14:compatExt spid="_x0000_s1169"/>
                    </a:ext>
                  </a:extLst>
                </xdr:cNvPr>
                <xdr:cNvSpPr/>
              </xdr:nvSpPr>
              <xdr:spPr>
                <a:xfrm>
                  <a:off x="8453978" y="6986692"/>
                  <a:ext cx="3256302" cy="288424"/>
                </a:xfrm>
                <a:prstGeom prst="rect">
                  <a:avLst/>
                </a:prstGeom>
              </xdr:spPr>
            </xdr:sp>
            <xdr:sp macro="" textlink="">
              <xdr:nvSpPr>
                <xdr:cNvPr id="1170" name="CheckBox23" hidden="1">
                  <a:extLst>
                    <a:ext uri="{63B3BB69-23CF-44E3-9099-C40C66FF867C}">
                      <a14:compatExt spid="_x0000_s1170"/>
                    </a:ext>
                  </a:extLst>
                </xdr:cNvPr>
                <xdr:cNvSpPr/>
              </xdr:nvSpPr>
              <xdr:spPr>
                <a:xfrm>
                  <a:off x="8453978" y="7243069"/>
                  <a:ext cx="975952" cy="373883"/>
                </a:xfrm>
                <a:prstGeom prst="rect">
                  <a:avLst/>
                </a:prstGeom>
              </xdr:spPr>
            </xdr:sp>
          </xdr:grp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163347</xdr:colOff>
      <xdr:row>0</xdr:row>
      <xdr:rowOff>47625</xdr:rowOff>
    </xdr:from>
    <xdr:ext cx="1408278" cy="619125"/>
    <xdr:pic>
      <xdr:nvPicPr>
        <xdr:cNvPr id="2" name="Picture 2" descr="http://www.kath-weingarten.de/sites/default/files/logo-drs_4-farbig_dioezese_schwar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1347" y="47625"/>
          <a:ext cx="1408278" cy="619125"/>
        </a:xfrm>
        <a:prstGeom prst="rect">
          <a:avLst/>
        </a:prstGeom>
        <a:noFill/>
        <a:extLst/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160020</xdr:rowOff>
        </xdr:from>
        <xdr:to>
          <xdr:col>4</xdr:col>
          <xdr:colOff>670560</xdr:colOff>
          <xdr:row>36</xdr:row>
          <xdr:rowOff>30480</xdr:rowOff>
        </xdr:to>
        <xdr:sp macro="" textlink="">
          <xdr:nvSpPr>
            <xdr:cNvPr id="12289" name="CheckBox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34</xdr:row>
          <xdr:rowOff>160020</xdr:rowOff>
        </xdr:from>
        <xdr:to>
          <xdr:col>6</xdr:col>
          <xdr:colOff>441960</xdr:colOff>
          <xdr:row>36</xdr:row>
          <xdr:rowOff>30480</xdr:rowOff>
        </xdr:to>
        <xdr:sp macro="" textlink="">
          <xdr:nvSpPr>
            <xdr:cNvPr id="12290" name="CheckBox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49</xdr:row>
          <xdr:rowOff>0</xdr:rowOff>
        </xdr:from>
        <xdr:to>
          <xdr:col>4</xdr:col>
          <xdr:colOff>754380</xdr:colOff>
          <xdr:row>50</xdr:row>
          <xdr:rowOff>76200</xdr:rowOff>
        </xdr:to>
        <xdr:sp macro="" textlink="">
          <xdr:nvSpPr>
            <xdr:cNvPr id="12291" name="CheckBox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754380</xdr:colOff>
          <xdr:row>49</xdr:row>
          <xdr:rowOff>7620</xdr:rowOff>
        </xdr:from>
        <xdr:to>
          <xdr:col>6</xdr:col>
          <xdr:colOff>449580</xdr:colOff>
          <xdr:row>50</xdr:row>
          <xdr:rowOff>83820</xdr:rowOff>
        </xdr:to>
        <xdr:sp macro="" textlink="">
          <xdr:nvSpPr>
            <xdr:cNvPr id="12292" name="CheckBox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160020</xdr:rowOff>
        </xdr:from>
        <xdr:to>
          <xdr:col>4</xdr:col>
          <xdr:colOff>678180</xdr:colOff>
          <xdr:row>41</xdr:row>
          <xdr:rowOff>30480</xdr:rowOff>
        </xdr:to>
        <xdr:sp macro="" textlink="">
          <xdr:nvSpPr>
            <xdr:cNvPr id="6145" name="CheckBox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39</xdr:row>
          <xdr:rowOff>175260</xdr:rowOff>
        </xdr:from>
        <xdr:to>
          <xdr:col>6</xdr:col>
          <xdr:colOff>548640</xdr:colOff>
          <xdr:row>41</xdr:row>
          <xdr:rowOff>45720</xdr:rowOff>
        </xdr:to>
        <xdr:sp macro="" textlink="">
          <xdr:nvSpPr>
            <xdr:cNvPr id="6146" name="CheckBox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152400</xdr:colOff>
      <xdr:row>0</xdr:row>
      <xdr:rowOff>57150</xdr:rowOff>
    </xdr:from>
    <xdr:ext cx="1408278" cy="619125"/>
    <xdr:pic>
      <xdr:nvPicPr>
        <xdr:cNvPr id="7" name="Picture 2" descr="http://www.kath-weingarten.de/sites/default/files/logo-drs_4-farbig_dioezese_schwar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7150"/>
          <a:ext cx="1408278" cy="619125"/>
        </a:xfrm>
        <a:prstGeom prst="rect">
          <a:avLst/>
        </a:prstGeom>
        <a:noFill/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163347</xdr:colOff>
      <xdr:row>0</xdr:row>
      <xdr:rowOff>47625</xdr:rowOff>
    </xdr:from>
    <xdr:ext cx="1408278" cy="619125"/>
    <xdr:pic>
      <xdr:nvPicPr>
        <xdr:cNvPr id="2" name="Picture 2" descr="http://www.kath-weingarten.de/sites/default/files/logo-drs_4-farbig_dioezese_schwar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6122" y="47625"/>
          <a:ext cx="1408278" cy="619125"/>
        </a:xfrm>
        <a:prstGeom prst="rect">
          <a:avLst/>
        </a:prstGeom>
        <a:noFill/>
        <a:extLst/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0</xdr:rowOff>
        </xdr:from>
        <xdr:to>
          <xdr:col>4</xdr:col>
          <xdr:colOff>754380</xdr:colOff>
          <xdr:row>53</xdr:row>
          <xdr:rowOff>60960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754380</xdr:colOff>
          <xdr:row>52</xdr:row>
          <xdr:rowOff>7620</xdr:rowOff>
        </xdr:from>
        <xdr:to>
          <xdr:col>6</xdr:col>
          <xdr:colOff>449580</xdr:colOff>
          <xdr:row>53</xdr:row>
          <xdr:rowOff>76200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6.xml"/><Relationship Id="rId11" Type="http://schemas.openxmlformats.org/officeDocument/2006/relationships/image" Target="../media/image29.emf"/><Relationship Id="rId5" Type="http://schemas.openxmlformats.org/officeDocument/2006/relationships/image" Target="../media/image26.emf"/><Relationship Id="rId10" Type="http://schemas.openxmlformats.org/officeDocument/2006/relationships/control" Target="../activeX/activeX28.xml"/><Relationship Id="rId4" Type="http://schemas.openxmlformats.org/officeDocument/2006/relationships/control" Target="../activeX/activeX25.xml"/><Relationship Id="rId9" Type="http://schemas.openxmlformats.org/officeDocument/2006/relationships/image" Target="../media/image28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0.xml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33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2.xml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179"/>
  <sheetViews>
    <sheetView showGridLines="0" tabSelected="1" topLeftCell="A46" zoomScaleNormal="100" zoomScaleSheetLayoutView="110" workbookViewId="0">
      <selection activeCell="J13" sqref="J13"/>
    </sheetView>
  </sheetViews>
  <sheetFormatPr baseColWidth="10" defaultRowHeight="14.4" x14ac:dyDescent="0.3"/>
  <cols>
    <col min="1" max="1" width="3.5546875" style="1" customWidth="1"/>
    <col min="2" max="2" width="3.6640625" style="1" customWidth="1"/>
    <col min="3" max="3" width="33.109375" customWidth="1"/>
    <col min="4" max="5" width="25.6640625" customWidth="1"/>
    <col min="6" max="6" width="26.109375" customWidth="1"/>
    <col min="7" max="7" width="25.6640625" customWidth="1"/>
    <col min="8" max="8" width="6.33203125" customWidth="1"/>
    <col min="9" max="9" width="25.44140625" bestFit="1" customWidth="1"/>
    <col min="10" max="11" width="28.33203125" bestFit="1" customWidth="1"/>
    <col min="13" max="13" width="16.88671875" customWidth="1"/>
    <col min="14" max="15" width="25.44140625" bestFit="1" customWidth="1"/>
    <col min="16" max="16" width="25" bestFit="1" customWidth="1"/>
  </cols>
  <sheetData>
    <row r="1" spans="2:14" s="1" customFormat="1" ht="15" x14ac:dyDescent="0.25"/>
    <row r="2" spans="2:14" s="1" customFormat="1" ht="15" customHeight="1" x14ac:dyDescent="0.25">
      <c r="B2" s="113"/>
      <c r="C2" s="334" t="s">
        <v>255</v>
      </c>
      <c r="D2" s="114"/>
      <c r="E2" s="115"/>
      <c r="F2" s="116"/>
      <c r="G2" s="20"/>
      <c r="H2" s="117"/>
    </row>
    <row r="3" spans="2:14" s="59" customFormat="1" ht="15" customHeight="1" x14ac:dyDescent="0.3">
      <c r="B3" s="361" t="s">
        <v>114</v>
      </c>
      <c r="C3" s="362"/>
      <c r="D3" s="362"/>
      <c r="E3" s="362"/>
      <c r="F3" s="362"/>
      <c r="G3" s="362"/>
      <c r="H3" s="363"/>
    </row>
    <row r="4" spans="2:14" s="59" customFormat="1" ht="15" customHeight="1" x14ac:dyDescent="0.3">
      <c r="B4" s="361"/>
      <c r="C4" s="362"/>
      <c r="D4" s="362"/>
      <c r="E4" s="362"/>
      <c r="F4" s="362"/>
      <c r="G4" s="362"/>
      <c r="H4" s="363"/>
    </row>
    <row r="5" spans="2:14" s="59" customFormat="1" ht="8.1" customHeight="1" x14ac:dyDescent="0.25">
      <c r="B5" s="118"/>
      <c r="C5" s="97"/>
      <c r="D5" s="97"/>
      <c r="E5" s="97"/>
      <c r="F5" s="97"/>
      <c r="G5" s="97"/>
      <c r="H5" s="119"/>
    </row>
    <row r="6" spans="2:14" s="59" customFormat="1" ht="15" customHeight="1" x14ac:dyDescent="0.3">
      <c r="B6" s="118"/>
      <c r="C6" s="63" t="s">
        <v>128</v>
      </c>
      <c r="D6" s="97"/>
      <c r="E6" s="97"/>
      <c r="F6" s="97"/>
      <c r="G6" s="97"/>
      <c r="H6" s="119"/>
    </row>
    <row r="7" spans="2:14" s="1" customFormat="1" ht="8.1" customHeight="1" x14ac:dyDescent="0.25">
      <c r="B7" s="120"/>
      <c r="C7" s="252"/>
      <c r="D7" s="252"/>
      <c r="E7" s="252"/>
      <c r="F7" s="252"/>
      <c r="G7" s="252"/>
      <c r="H7" s="253"/>
      <c r="K7" s="18"/>
      <c r="L7" s="10"/>
      <c r="M7" s="38"/>
      <c r="N7" s="61"/>
    </row>
    <row r="8" spans="2:14" s="93" customFormat="1" ht="15" customHeight="1" x14ac:dyDescent="0.25">
      <c r="B8" s="121"/>
      <c r="C8" s="122" t="s">
        <v>112</v>
      </c>
      <c r="D8" s="123"/>
      <c r="E8" s="123"/>
      <c r="F8" s="123"/>
      <c r="G8" s="123"/>
      <c r="H8" s="124"/>
    </row>
    <row r="9" spans="2:14" s="1" customFormat="1" ht="8.1" customHeight="1" x14ac:dyDescent="0.25">
      <c r="B9" s="120"/>
      <c r="C9" s="252"/>
      <c r="D9" s="252"/>
      <c r="E9" s="252"/>
      <c r="F9" s="252"/>
      <c r="G9" s="62"/>
      <c r="H9" s="253"/>
    </row>
    <row r="10" spans="2:14" s="1" customFormat="1" ht="15" customHeight="1" x14ac:dyDescent="0.3">
      <c r="B10" s="125" t="s">
        <v>218</v>
      </c>
      <c r="C10" s="69" t="s">
        <v>20</v>
      </c>
      <c r="D10" s="388" t="s">
        <v>259</v>
      </c>
      <c r="E10" s="389"/>
      <c r="F10" s="354" t="s">
        <v>256</v>
      </c>
      <c r="G10" s="252"/>
      <c r="H10" s="253"/>
    </row>
    <row r="11" spans="2:14" s="1" customFormat="1" ht="15" customHeight="1" x14ac:dyDescent="0.3">
      <c r="B11" s="126"/>
      <c r="C11" s="21" t="s">
        <v>19</v>
      </c>
      <c r="D11" s="240" t="s">
        <v>197</v>
      </c>
      <c r="E11" s="55"/>
      <c r="F11" s="9" t="s">
        <v>257</v>
      </c>
      <c r="G11" s="145" t="s">
        <v>23</v>
      </c>
      <c r="H11" s="253"/>
    </row>
    <row r="12" spans="2:14" s="1" customFormat="1" ht="15" customHeight="1" x14ac:dyDescent="0.3">
      <c r="B12" s="126"/>
      <c r="C12" s="16" t="s">
        <v>14</v>
      </c>
      <c r="D12" s="154" t="s">
        <v>23</v>
      </c>
      <c r="E12" s="62"/>
      <c r="F12" s="9" t="s">
        <v>258</v>
      </c>
      <c r="G12" s="357" t="s">
        <v>267</v>
      </c>
      <c r="H12" s="253"/>
    </row>
    <row r="13" spans="2:14" s="1" customFormat="1" ht="15" customHeight="1" x14ac:dyDescent="0.3">
      <c r="B13" s="126"/>
      <c r="C13" s="21" t="s">
        <v>58</v>
      </c>
      <c r="D13" s="155"/>
      <c r="E13" s="5"/>
      <c r="F13" s="2" t="s">
        <v>269</v>
      </c>
      <c r="G13" s="357" t="s">
        <v>267</v>
      </c>
      <c r="H13" s="253"/>
    </row>
    <row r="14" spans="2:14" s="1" customFormat="1" ht="15" customHeight="1" x14ac:dyDescent="0.3">
      <c r="B14" s="126"/>
      <c r="C14" s="16" t="s">
        <v>87</v>
      </c>
      <c r="D14" s="155"/>
      <c r="E14" s="62"/>
      <c r="F14" s="355" t="s">
        <v>58</v>
      </c>
      <c r="G14" s="356"/>
      <c r="H14" s="253"/>
    </row>
    <row r="15" spans="2:14" s="1" customFormat="1" ht="15" customHeight="1" x14ac:dyDescent="0.25">
      <c r="B15" s="126"/>
      <c r="C15" s="16" t="s">
        <v>15</v>
      </c>
      <c r="D15" s="155"/>
      <c r="E15" s="62"/>
      <c r="F15" s="355" t="s">
        <v>87</v>
      </c>
      <c r="G15" s="356"/>
      <c r="H15" s="253"/>
    </row>
    <row r="16" spans="2:14" s="1" customFormat="1" ht="15" customHeight="1" x14ac:dyDescent="0.25">
      <c r="B16" s="126"/>
      <c r="C16" s="16" t="s">
        <v>55</v>
      </c>
      <c r="D16" s="156"/>
      <c r="E16" s="62"/>
      <c r="F16" s="358" t="s">
        <v>15</v>
      </c>
      <c r="G16" s="356"/>
      <c r="H16" s="253"/>
    </row>
    <row r="17" spans="2:10" s="1" customFormat="1" ht="15" customHeight="1" x14ac:dyDescent="0.3">
      <c r="B17" s="126"/>
      <c r="C17" s="16" t="s">
        <v>16</v>
      </c>
      <c r="D17" s="231"/>
      <c r="E17" s="252"/>
      <c r="F17" s="21" t="s">
        <v>270</v>
      </c>
      <c r="G17" s="356" t="s">
        <v>23</v>
      </c>
      <c r="H17" s="253"/>
    </row>
    <row r="18" spans="2:10" s="1" customFormat="1" ht="8.1" customHeight="1" x14ac:dyDescent="0.25">
      <c r="B18" s="120"/>
      <c r="C18" s="252"/>
      <c r="D18" s="252"/>
      <c r="E18" s="95"/>
      <c r="G18" s="5"/>
      <c r="H18" s="253"/>
    </row>
    <row r="19" spans="2:10" s="1" customFormat="1" ht="15" customHeight="1" x14ac:dyDescent="0.25">
      <c r="B19" s="125" t="s">
        <v>219</v>
      </c>
      <c r="C19" s="69" t="s">
        <v>89</v>
      </c>
      <c r="D19" s="62"/>
      <c r="E19" s="5"/>
      <c r="F19" s="359"/>
      <c r="G19" s="5"/>
      <c r="H19" s="253"/>
    </row>
    <row r="20" spans="2:10" s="1" customFormat="1" ht="15" customHeight="1" x14ac:dyDescent="0.3">
      <c r="B20" s="126"/>
      <c r="C20" s="16" t="s">
        <v>85</v>
      </c>
      <c r="D20" s="157"/>
      <c r="E20" s="39"/>
      <c r="F20" s="382" t="s">
        <v>230</v>
      </c>
      <c r="G20" s="383"/>
      <c r="H20" s="253"/>
      <c r="J20" s="3"/>
    </row>
    <row r="21" spans="2:10" s="1" customFormat="1" ht="15" customHeight="1" x14ac:dyDescent="0.3">
      <c r="B21" s="126"/>
      <c r="C21" s="103" t="s">
        <v>45</v>
      </c>
      <c r="D21" s="157" t="s">
        <v>23</v>
      </c>
      <c r="E21" s="96" t="str">
        <f>IF(D21="andere händisch eintragen", "andere:", " ")</f>
        <v xml:space="preserve"> </v>
      </c>
      <c r="F21" s="384"/>
      <c r="G21" s="385"/>
      <c r="H21" s="253"/>
    </row>
    <row r="22" spans="2:10" s="1" customFormat="1" ht="15" customHeight="1" x14ac:dyDescent="0.3">
      <c r="B22" s="126"/>
      <c r="C22" s="9" t="s">
        <v>133</v>
      </c>
      <c r="D22" s="145"/>
      <c r="E22" s="100"/>
      <c r="F22" s="384"/>
      <c r="G22" s="385"/>
      <c r="H22" s="253"/>
    </row>
    <row r="23" spans="2:10" s="1" customFormat="1" ht="15" customHeight="1" x14ac:dyDescent="0.3">
      <c r="B23" s="126"/>
      <c r="C23" s="16" t="s">
        <v>21</v>
      </c>
      <c r="D23" s="199"/>
      <c r="E23" s="39"/>
      <c r="F23" s="384"/>
      <c r="G23" s="385"/>
      <c r="H23" s="253"/>
    </row>
    <row r="24" spans="2:10" s="1" customFormat="1" x14ac:dyDescent="0.3">
      <c r="B24" s="120"/>
      <c r="C24" s="16" t="s">
        <v>16</v>
      </c>
      <c r="D24" s="158"/>
      <c r="E24" s="62"/>
      <c r="F24" s="384"/>
      <c r="G24" s="385"/>
      <c r="H24" s="253"/>
    </row>
    <row r="25" spans="2:10" s="1" customFormat="1" ht="8.1" customHeight="1" x14ac:dyDescent="0.3">
      <c r="B25" s="120"/>
      <c r="C25" s="252"/>
      <c r="D25" s="252"/>
      <c r="E25" s="62"/>
      <c r="F25" s="384"/>
      <c r="G25" s="385"/>
      <c r="H25" s="253"/>
    </row>
    <row r="26" spans="2:10" s="1" customFormat="1" ht="15" customHeight="1" x14ac:dyDescent="0.3">
      <c r="B26" s="125" t="s">
        <v>220</v>
      </c>
      <c r="C26" s="69" t="s">
        <v>40</v>
      </c>
      <c r="D26" s="47"/>
      <c r="E26" s="62"/>
      <c r="F26" s="384"/>
      <c r="G26" s="385"/>
      <c r="H26" s="253"/>
    </row>
    <row r="27" spans="2:10" s="1" customFormat="1" ht="15" customHeight="1" x14ac:dyDescent="0.3">
      <c r="B27" s="126"/>
      <c r="C27" s="16" t="s">
        <v>41</v>
      </c>
      <c r="D27" s="159"/>
      <c r="E27" s="62"/>
      <c r="F27" s="384"/>
      <c r="G27" s="385"/>
      <c r="H27" s="253"/>
    </row>
    <row r="28" spans="2:10" s="1" customFormat="1" ht="15" customHeight="1" x14ac:dyDescent="0.3">
      <c r="B28" s="126"/>
      <c r="C28" s="16" t="s">
        <v>103</v>
      </c>
      <c r="D28" s="159"/>
      <c r="E28" s="62"/>
      <c r="F28" s="384"/>
      <c r="G28" s="385"/>
      <c r="H28" s="253"/>
    </row>
    <row r="29" spans="2:10" s="1" customFormat="1" ht="15" customHeight="1" x14ac:dyDescent="0.3">
      <c r="B29" s="126"/>
      <c r="C29" s="16" t="s">
        <v>48</v>
      </c>
      <c r="D29" s="360"/>
      <c r="E29" s="62"/>
      <c r="F29" s="384"/>
      <c r="G29" s="385"/>
      <c r="H29" s="253"/>
    </row>
    <row r="30" spans="2:10" s="1" customFormat="1" ht="8.1" customHeight="1" x14ac:dyDescent="0.3">
      <c r="B30" s="120"/>
      <c r="C30" s="252"/>
      <c r="D30" s="252"/>
      <c r="E30" s="5"/>
      <c r="F30" s="384"/>
      <c r="G30" s="385"/>
      <c r="H30" s="253"/>
    </row>
    <row r="31" spans="2:10" s="1" customFormat="1" ht="15" customHeight="1" x14ac:dyDescent="0.3">
      <c r="B31" s="125" t="s">
        <v>221</v>
      </c>
      <c r="C31" s="90" t="s">
        <v>109</v>
      </c>
      <c r="D31" s="252"/>
      <c r="E31" s="5"/>
      <c r="F31" s="384"/>
      <c r="G31" s="385"/>
      <c r="H31" s="253"/>
    </row>
    <row r="32" spans="2:10" s="1" customFormat="1" ht="15" customHeight="1" x14ac:dyDescent="0.3">
      <c r="B32" s="126"/>
      <c r="C32" s="91" t="s">
        <v>110</v>
      </c>
      <c r="D32" s="160"/>
      <c r="E32" s="5"/>
      <c r="F32" s="384"/>
      <c r="G32" s="385"/>
      <c r="H32" s="253"/>
    </row>
    <row r="33" spans="2:8" s="1" customFormat="1" ht="15" customHeight="1" x14ac:dyDescent="0.3">
      <c r="B33" s="126"/>
      <c r="C33" s="46" t="s">
        <v>111</v>
      </c>
      <c r="D33" s="89"/>
      <c r="E33" s="5"/>
      <c r="F33" s="384"/>
      <c r="G33" s="385"/>
      <c r="H33" s="253"/>
    </row>
    <row r="34" spans="2:8" s="1" customFormat="1" ht="8.1" customHeight="1" x14ac:dyDescent="0.3">
      <c r="B34" s="125"/>
      <c r="C34" s="252"/>
      <c r="D34" s="252"/>
      <c r="E34" s="5"/>
      <c r="F34" s="384"/>
      <c r="G34" s="385"/>
      <c r="H34" s="253"/>
    </row>
    <row r="35" spans="2:8" s="1" customFormat="1" ht="15" customHeight="1" x14ac:dyDescent="0.3">
      <c r="B35" s="125" t="s">
        <v>222</v>
      </c>
      <c r="C35" s="69" t="s">
        <v>108</v>
      </c>
      <c r="D35" s="55"/>
      <c r="E35" s="5"/>
      <c r="F35" s="386"/>
      <c r="G35" s="387"/>
      <c r="H35" s="253"/>
    </row>
    <row r="36" spans="2:8" s="1" customFormat="1" ht="15" customHeight="1" x14ac:dyDescent="0.3">
      <c r="B36" s="120"/>
      <c r="C36" s="46" t="s">
        <v>39</v>
      </c>
      <c r="D36" s="161" t="s">
        <v>23</v>
      </c>
      <c r="E36" s="19"/>
      <c r="F36" s="252"/>
      <c r="G36" s="252"/>
      <c r="H36" s="253"/>
    </row>
    <row r="37" spans="2:8" s="1" customFormat="1" ht="15" customHeight="1" x14ac:dyDescent="0.3">
      <c r="B37" s="126"/>
      <c r="C37" s="56" t="s">
        <v>268</v>
      </c>
      <c r="D37" s="371" t="s">
        <v>267</v>
      </c>
      <c r="E37" s="372"/>
      <c r="F37" s="372"/>
      <c r="G37" s="373"/>
      <c r="H37" s="253"/>
    </row>
    <row r="38" spans="2:8" s="1" customFormat="1" ht="15" customHeight="1" x14ac:dyDescent="0.3">
      <c r="B38" s="120"/>
      <c r="C38" s="252"/>
      <c r="D38" s="374"/>
      <c r="E38" s="375"/>
      <c r="F38" s="375"/>
      <c r="G38" s="376"/>
      <c r="H38" s="253"/>
    </row>
    <row r="39" spans="2:8" s="1" customFormat="1" ht="15" customHeight="1" x14ac:dyDescent="0.3">
      <c r="B39" s="120"/>
      <c r="C39" s="252"/>
      <c r="D39" s="377"/>
      <c r="E39" s="378"/>
      <c r="F39" s="378"/>
      <c r="G39" s="379"/>
      <c r="H39" s="170">
        <v>1</v>
      </c>
    </row>
    <row r="40" spans="2:8" s="1" customFormat="1" ht="15" customHeight="1" x14ac:dyDescent="0.25">
      <c r="B40" s="127"/>
      <c r="C40" s="58"/>
      <c r="D40" s="128"/>
      <c r="E40" s="129"/>
      <c r="F40" s="130"/>
      <c r="G40" s="130"/>
      <c r="H40" s="131"/>
    </row>
    <row r="41" spans="2:8" s="59" customFormat="1" ht="8.1" customHeight="1" x14ac:dyDescent="0.3">
      <c r="B41" s="113"/>
      <c r="C41" s="20"/>
      <c r="D41" s="132"/>
      <c r="E41" s="133"/>
      <c r="F41" s="134"/>
      <c r="G41" s="134"/>
      <c r="H41" s="135"/>
    </row>
    <row r="42" spans="2:8" s="1" customFormat="1" ht="15" customHeight="1" x14ac:dyDescent="0.3">
      <c r="B42" s="120"/>
      <c r="C42" s="92" t="s">
        <v>206</v>
      </c>
      <c r="D42" s="29"/>
      <c r="E42" s="48"/>
      <c r="F42" s="13"/>
      <c r="G42" s="12"/>
      <c r="H42" s="253"/>
    </row>
    <row r="43" spans="2:8" s="59" customFormat="1" ht="15" customHeight="1" x14ac:dyDescent="0.3">
      <c r="B43" s="120"/>
      <c r="C43" s="260" t="s">
        <v>207</v>
      </c>
      <c r="D43" s="26"/>
      <c r="E43" s="27"/>
      <c r="F43" s="28"/>
      <c r="G43" s="30"/>
      <c r="H43" s="253"/>
    </row>
    <row r="44" spans="2:8" s="59" customFormat="1" ht="15" customHeight="1" x14ac:dyDescent="0.3">
      <c r="B44" s="125" t="s">
        <v>260</v>
      </c>
      <c r="C44" s="69" t="s">
        <v>88</v>
      </c>
      <c r="D44" s="251"/>
      <c r="E44" s="87"/>
      <c r="G44" s="85"/>
      <c r="H44" s="253"/>
    </row>
    <row r="45" spans="2:8" s="59" customFormat="1" ht="15" customHeight="1" x14ac:dyDescent="0.3">
      <c r="B45" s="120"/>
      <c r="C45" s="16" t="s">
        <v>116</v>
      </c>
      <c r="D45" s="393" t="s">
        <v>198</v>
      </c>
      <c r="E45" s="393"/>
      <c r="F45" s="238" t="s">
        <v>190</v>
      </c>
      <c r="G45" s="226">
        <v>0</v>
      </c>
      <c r="H45" s="253"/>
    </row>
    <row r="46" spans="2:8" s="59" customFormat="1" ht="15" customHeight="1" x14ac:dyDescent="0.3">
      <c r="B46" s="120"/>
      <c r="C46" s="16" t="s">
        <v>116</v>
      </c>
      <c r="D46" s="394" t="s">
        <v>104</v>
      </c>
      <c r="E46" s="394"/>
      <c r="F46" s="238" t="s">
        <v>190</v>
      </c>
      <c r="G46" s="226">
        <v>0</v>
      </c>
      <c r="H46" s="253"/>
    </row>
    <row r="47" spans="2:8" s="59" customFormat="1" ht="15" customHeight="1" x14ac:dyDescent="0.3">
      <c r="B47" s="120"/>
      <c r="C47" s="16" t="s">
        <v>116</v>
      </c>
      <c r="D47" s="380" t="s">
        <v>106</v>
      </c>
      <c r="E47" s="381"/>
      <c r="F47" s="238" t="s">
        <v>190</v>
      </c>
      <c r="G47" s="226">
        <v>0</v>
      </c>
      <c r="H47" s="253"/>
    </row>
    <row r="48" spans="2:8" s="1" customFormat="1" ht="15" customHeight="1" x14ac:dyDescent="0.3">
      <c r="B48" s="120"/>
      <c r="C48" s="9" t="s">
        <v>199</v>
      </c>
      <c r="D48" s="367" t="s">
        <v>125</v>
      </c>
      <c r="E48" s="368"/>
      <c r="F48" s="238" t="s">
        <v>190</v>
      </c>
      <c r="G48" s="226">
        <v>0</v>
      </c>
      <c r="H48" s="253"/>
    </row>
    <row r="49" spans="2:13" s="59" customFormat="1" ht="15" customHeight="1" x14ac:dyDescent="0.3">
      <c r="B49" s="120"/>
      <c r="C49" s="9" t="s">
        <v>199</v>
      </c>
      <c r="D49" s="367" t="s">
        <v>125</v>
      </c>
      <c r="E49" s="368"/>
      <c r="F49" s="238" t="s">
        <v>190</v>
      </c>
      <c r="G49" s="226">
        <v>0</v>
      </c>
      <c r="H49" s="253"/>
    </row>
    <row r="50" spans="2:13" ht="15" customHeight="1" x14ac:dyDescent="0.3">
      <c r="B50" s="120"/>
      <c r="C50" s="252"/>
      <c r="D50" s="252"/>
      <c r="E50" s="252"/>
      <c r="F50" s="239" t="s">
        <v>144</v>
      </c>
      <c r="G50" s="227">
        <f>SUM(G45:G49)</f>
        <v>0</v>
      </c>
      <c r="H50" s="253"/>
    </row>
    <row r="51" spans="2:13" s="59" customFormat="1" ht="15" customHeight="1" x14ac:dyDescent="0.3">
      <c r="B51" s="120"/>
      <c r="C51" s="364" t="s">
        <v>143</v>
      </c>
      <c r="D51" s="364"/>
      <c r="E51" s="364"/>
      <c r="F51" s="173" t="s">
        <v>208</v>
      </c>
      <c r="G51" s="259"/>
      <c r="H51" s="253"/>
    </row>
    <row r="52" spans="2:13" s="59" customFormat="1" ht="15" customHeight="1" x14ac:dyDescent="0.3">
      <c r="B52" s="120"/>
      <c r="C52" s="98" t="s">
        <v>252</v>
      </c>
      <c r="D52" s="250"/>
      <c r="E52" s="250"/>
      <c r="F52" s="258"/>
      <c r="G52" s="259"/>
      <c r="H52" s="253"/>
    </row>
    <row r="53" spans="2:13" s="1" customFormat="1" ht="15" customHeight="1" x14ac:dyDescent="0.3">
      <c r="B53" s="120"/>
      <c r="C53" s="9" t="s">
        <v>91</v>
      </c>
      <c r="D53" s="162" t="s">
        <v>23</v>
      </c>
      <c r="E53" s="369"/>
      <c r="F53" s="370"/>
      <c r="G53" s="86"/>
      <c r="H53" s="136"/>
      <c r="K53" s="4"/>
    </row>
    <row r="54" spans="2:13" s="1" customFormat="1" ht="8.1" customHeight="1" x14ac:dyDescent="0.3">
      <c r="B54" s="120"/>
      <c r="C54" s="252"/>
      <c r="D54" s="86"/>
      <c r="E54" s="86"/>
      <c r="F54" s="86"/>
      <c r="G54" s="86"/>
      <c r="H54" s="136"/>
      <c r="K54" s="4"/>
    </row>
    <row r="55" spans="2:13" s="1" customFormat="1" ht="15" customHeight="1" x14ac:dyDescent="0.35">
      <c r="B55" s="120"/>
      <c r="C55" s="104" t="s">
        <v>253</v>
      </c>
      <c r="D55" s="252"/>
      <c r="E55" s="252"/>
      <c r="F55" s="252"/>
      <c r="G55" s="252"/>
      <c r="H55" s="253"/>
      <c r="K55" s="4"/>
    </row>
    <row r="56" spans="2:13" s="1" customFormat="1" ht="15" customHeight="1" x14ac:dyDescent="0.3">
      <c r="B56" s="137" t="s">
        <v>261</v>
      </c>
      <c r="C56" s="70" t="s">
        <v>25</v>
      </c>
      <c r="D56" s="252"/>
      <c r="E56" s="252"/>
      <c r="F56" s="252"/>
      <c r="G56" s="252"/>
      <c r="H56" s="253"/>
    </row>
    <row r="57" spans="2:13" s="1" customFormat="1" ht="15" customHeight="1" x14ac:dyDescent="0.3">
      <c r="B57" s="120"/>
      <c r="C57" s="24" t="s">
        <v>204</v>
      </c>
      <c r="D57" s="164" t="s">
        <v>23</v>
      </c>
      <c r="E57" s="165" t="s">
        <v>23</v>
      </c>
      <c r="F57" s="165" t="s">
        <v>23</v>
      </c>
      <c r="G57" s="165" t="s">
        <v>23</v>
      </c>
      <c r="H57" s="253"/>
    </row>
    <row r="58" spans="2:13" s="1" customFormat="1" ht="15" customHeight="1" x14ac:dyDescent="0.3">
      <c r="B58" s="120"/>
      <c r="C58" s="99" t="s">
        <v>210</v>
      </c>
      <c r="D58" s="261" t="s">
        <v>125</v>
      </c>
      <c r="E58" s="261" t="s">
        <v>125</v>
      </c>
      <c r="F58" s="261" t="s">
        <v>125</v>
      </c>
      <c r="G58" s="261" t="s">
        <v>125</v>
      </c>
      <c r="H58" s="253"/>
    </row>
    <row r="59" spans="2:13" s="1" customFormat="1" ht="15" customHeight="1" x14ac:dyDescent="0.3">
      <c r="B59" s="120"/>
      <c r="C59" s="24" t="s">
        <v>202</v>
      </c>
      <c r="D59" s="164">
        <v>0</v>
      </c>
      <c r="E59" s="165">
        <v>0</v>
      </c>
      <c r="F59" s="165">
        <v>0</v>
      </c>
      <c r="G59" s="165">
        <v>0</v>
      </c>
      <c r="H59" s="253"/>
    </row>
    <row r="60" spans="2:13" s="59" customFormat="1" ht="15" customHeight="1" x14ac:dyDescent="0.3">
      <c r="B60" s="120"/>
      <c r="C60" s="24" t="s">
        <v>203</v>
      </c>
      <c r="D60" s="164">
        <v>0</v>
      </c>
      <c r="E60" s="165">
        <v>0</v>
      </c>
      <c r="F60" s="165">
        <v>0</v>
      </c>
      <c r="G60" s="165">
        <v>0</v>
      </c>
      <c r="H60" s="253"/>
    </row>
    <row r="61" spans="2:13" s="1" customFormat="1" ht="15" customHeight="1" x14ac:dyDescent="0.3">
      <c r="B61" s="120"/>
      <c r="C61" s="24" t="s">
        <v>129</v>
      </c>
      <c r="D61" s="164" t="s">
        <v>23</v>
      </c>
      <c r="E61" s="165" t="s">
        <v>23</v>
      </c>
      <c r="F61" s="165" t="s">
        <v>23</v>
      </c>
      <c r="G61" s="165" t="s">
        <v>23</v>
      </c>
      <c r="H61" s="253"/>
    </row>
    <row r="62" spans="2:13" s="3" customFormat="1" ht="15" customHeight="1" x14ac:dyDescent="0.3">
      <c r="B62" s="138"/>
      <c r="C62" s="24" t="s">
        <v>113</v>
      </c>
      <c r="D62" s="164">
        <v>0</v>
      </c>
      <c r="E62" s="165">
        <v>0</v>
      </c>
      <c r="F62" s="165">
        <v>0</v>
      </c>
      <c r="G62" s="165">
        <v>0</v>
      </c>
      <c r="H62" s="253"/>
    </row>
    <row r="63" spans="2:13" s="3" customFormat="1" ht="15" customHeight="1" x14ac:dyDescent="0.3">
      <c r="B63" s="138"/>
      <c r="C63" s="24" t="s">
        <v>205</v>
      </c>
      <c r="D63" s="164">
        <v>0</v>
      </c>
      <c r="E63" s="165">
        <v>0</v>
      </c>
      <c r="F63" s="165">
        <v>0</v>
      </c>
      <c r="G63" s="165">
        <v>0</v>
      </c>
      <c r="H63" s="253"/>
    </row>
    <row r="64" spans="2:13" s="1" customFormat="1" ht="15" customHeight="1" x14ac:dyDescent="0.3">
      <c r="B64" s="120"/>
      <c r="C64" s="22" t="s">
        <v>115</v>
      </c>
      <c r="D64" s="163">
        <v>0</v>
      </c>
      <c r="E64" s="166">
        <v>0</v>
      </c>
      <c r="F64" s="166">
        <v>0</v>
      </c>
      <c r="G64" s="166">
        <v>0</v>
      </c>
      <c r="H64" s="253"/>
      <c r="I64" s="392"/>
      <c r="J64" s="392"/>
      <c r="K64" s="392"/>
      <c r="L64" s="392"/>
      <c r="M64" s="392"/>
    </row>
    <row r="65" spans="2:11" s="1" customFormat="1" ht="15" customHeight="1" x14ac:dyDescent="0.3">
      <c r="B65" s="120"/>
      <c r="C65" s="23" t="s">
        <v>102</v>
      </c>
      <c r="D65" s="66">
        <f>D62*D64</f>
        <v>0</v>
      </c>
      <c r="E65" s="67">
        <f>E62*E64</f>
        <v>0</v>
      </c>
      <c r="F65" s="68">
        <f>F62*F64</f>
        <v>0</v>
      </c>
      <c r="G65" s="68">
        <f>G62*G64</f>
        <v>0</v>
      </c>
      <c r="H65" s="139"/>
      <c r="K65" s="4"/>
    </row>
    <row r="66" spans="2:11" s="1" customFormat="1" ht="8.1" customHeight="1" x14ac:dyDescent="0.3">
      <c r="B66" s="120"/>
      <c r="C66" s="30"/>
      <c r="D66" s="32"/>
      <c r="E66" s="32"/>
      <c r="F66" s="64"/>
      <c r="G66" s="64"/>
      <c r="H66" s="253"/>
      <c r="K66" s="4"/>
    </row>
    <row r="67" spans="2:11" s="1" customFormat="1" ht="15" customHeight="1" x14ac:dyDescent="0.3">
      <c r="B67" s="120"/>
      <c r="C67" s="146" t="s">
        <v>195</v>
      </c>
      <c r="D67" s="351">
        <f>SUM(D62:G62)</f>
        <v>0</v>
      </c>
      <c r="E67" s="173" t="s">
        <v>26</v>
      </c>
      <c r="F67" s="65"/>
      <c r="G67" s="65"/>
      <c r="H67" s="253"/>
      <c r="K67" s="4"/>
    </row>
    <row r="68" spans="2:11" s="1" customFormat="1" ht="15" customHeight="1" x14ac:dyDescent="0.3">
      <c r="B68" s="120"/>
      <c r="C68" s="24" t="s">
        <v>196</v>
      </c>
      <c r="D68" s="172">
        <f>SUM(D65:G65)</f>
        <v>0</v>
      </c>
      <c r="E68" s="365" t="s">
        <v>254</v>
      </c>
      <c r="F68" s="366"/>
      <c r="G68" s="366"/>
      <c r="H68" s="253"/>
      <c r="K68" s="4"/>
    </row>
    <row r="69" spans="2:11" s="1" customFormat="1" ht="8.1" customHeight="1" x14ac:dyDescent="0.3">
      <c r="B69" s="120"/>
      <c r="C69" s="30"/>
      <c r="D69" s="14"/>
      <c r="E69" s="14"/>
      <c r="F69" s="85"/>
      <c r="G69" s="33"/>
      <c r="H69" s="253"/>
      <c r="K69" s="4"/>
    </row>
    <row r="70" spans="2:11" s="1" customFormat="1" ht="15" customHeight="1" x14ac:dyDescent="0.3">
      <c r="B70" s="137" t="s">
        <v>262</v>
      </c>
      <c r="C70" s="71" t="s">
        <v>17</v>
      </c>
      <c r="D70" s="17"/>
      <c r="E70" s="62"/>
      <c r="F70" s="14"/>
      <c r="G70" s="14"/>
      <c r="H70" s="253"/>
      <c r="K70" s="4"/>
    </row>
    <row r="71" spans="2:11" s="1" customFormat="1" ht="15" customHeight="1" x14ac:dyDescent="0.3">
      <c r="B71" s="120"/>
      <c r="C71" s="16" t="s">
        <v>18</v>
      </c>
      <c r="D71" s="167" t="s">
        <v>23</v>
      </c>
      <c r="E71" s="105" t="str">
        <f>IF(D71="Elektriker/Experte", "Sollte zusätzliche Energie-Einspar-Abschätzung des Experten vorliegen, bitte für Projekt-Evaluierung mit einreichen. ","")</f>
        <v/>
      </c>
      <c r="F71" s="174"/>
      <c r="G71" s="352"/>
      <c r="H71" s="253"/>
    </row>
    <row r="72" spans="2:11" s="1" customFormat="1" ht="15" customHeight="1" x14ac:dyDescent="0.3">
      <c r="B72" s="120"/>
      <c r="C72" s="16" t="s">
        <v>22</v>
      </c>
      <c r="D72" s="168">
        <v>0</v>
      </c>
      <c r="E72" s="105" t="str">
        <f>IF(D71="Elektriker/Experte","Experten-Honorar in das vorgesehene Feld eintragen und Kostenvoranschlag einreichen.","")</f>
        <v/>
      </c>
      <c r="F72" s="34"/>
      <c r="G72" s="36"/>
      <c r="H72" s="253"/>
    </row>
    <row r="73" spans="2:11" s="1" customFormat="1" ht="8.1" customHeight="1" x14ac:dyDescent="0.4">
      <c r="B73" s="120"/>
      <c r="C73" s="62"/>
      <c r="D73" s="5"/>
      <c r="E73" s="25"/>
      <c r="F73" s="25"/>
      <c r="G73" s="37"/>
      <c r="H73" s="253"/>
    </row>
    <row r="74" spans="2:11" s="1" customFormat="1" ht="15" customHeight="1" x14ac:dyDescent="0.3">
      <c r="B74" s="137" t="s">
        <v>263</v>
      </c>
      <c r="C74" s="72" t="s">
        <v>27</v>
      </c>
      <c r="D74" s="15"/>
      <c r="E74" s="15"/>
      <c r="F74" s="15"/>
      <c r="G74" s="15"/>
      <c r="H74" s="253"/>
    </row>
    <row r="75" spans="2:11" s="1" customFormat="1" ht="15" customHeight="1" x14ac:dyDescent="0.3">
      <c r="B75" s="120"/>
      <c r="C75" s="62"/>
      <c r="D75" s="62"/>
      <c r="E75" s="252"/>
      <c r="F75" s="252"/>
      <c r="G75" s="252"/>
      <c r="H75" s="253"/>
    </row>
    <row r="76" spans="2:11" s="59" customFormat="1" ht="15" customHeight="1" x14ac:dyDescent="0.3">
      <c r="B76" s="120"/>
      <c r="C76" s="12"/>
      <c r="D76" s="11"/>
      <c r="E76" s="252"/>
      <c r="F76" s="252"/>
      <c r="G76" s="252"/>
      <c r="H76" s="253"/>
    </row>
    <row r="77" spans="2:11" s="1" customFormat="1" ht="15" customHeight="1" x14ac:dyDescent="0.3">
      <c r="B77" s="120"/>
      <c r="C77" s="31"/>
      <c r="D77" s="11"/>
      <c r="E77" s="12"/>
      <c r="F77" s="12"/>
      <c r="G77" s="169"/>
      <c r="H77" s="170">
        <v>2</v>
      </c>
    </row>
    <row r="78" spans="2:11" s="59" customFormat="1" ht="15" customHeight="1" x14ac:dyDescent="0.3">
      <c r="B78" s="127"/>
      <c r="C78" s="140"/>
      <c r="D78" s="141"/>
      <c r="E78" s="141"/>
      <c r="F78" s="141"/>
      <c r="G78" s="141"/>
      <c r="H78" s="142"/>
    </row>
    <row r="79" spans="2:11" s="59" customFormat="1" ht="8.1" customHeight="1" x14ac:dyDescent="0.3">
      <c r="B79" s="113"/>
      <c r="C79" s="143"/>
      <c r="D79" s="144"/>
      <c r="E79" s="144"/>
      <c r="F79" s="144"/>
      <c r="G79" s="144"/>
      <c r="H79" s="117"/>
    </row>
    <row r="80" spans="2:11" s="1" customFormat="1" ht="15" customHeight="1" x14ac:dyDescent="0.3">
      <c r="B80" s="120"/>
      <c r="C80" s="94" t="s">
        <v>209</v>
      </c>
      <c r="D80" s="35"/>
      <c r="E80" s="7"/>
      <c r="F80" s="6"/>
      <c r="G80" s="6"/>
      <c r="H80" s="253"/>
    </row>
    <row r="81" spans="2:13" s="1" customFormat="1" ht="8.1" customHeight="1" x14ac:dyDescent="0.3">
      <c r="B81" s="120"/>
      <c r="C81" s="40"/>
      <c r="D81" s="35"/>
      <c r="E81" s="7"/>
      <c r="F81" s="6"/>
      <c r="G81" s="6"/>
      <c r="H81" s="253"/>
    </row>
    <row r="82" spans="2:13" s="1" customFormat="1" ht="15" customHeight="1" x14ac:dyDescent="0.3">
      <c r="B82" s="120"/>
      <c r="C82" s="395" t="s">
        <v>118</v>
      </c>
      <c r="D82" s="395"/>
      <c r="E82" s="395"/>
      <c r="F82" s="395"/>
      <c r="G82" s="395"/>
      <c r="H82" s="253"/>
    </row>
    <row r="83" spans="2:13" s="59" customFormat="1" ht="8.1" customHeight="1" x14ac:dyDescent="0.3">
      <c r="B83" s="120"/>
      <c r="C83" s="257"/>
      <c r="D83" s="257"/>
      <c r="E83" s="257"/>
      <c r="F83" s="257"/>
      <c r="G83" s="257"/>
      <c r="H83" s="253"/>
    </row>
    <row r="84" spans="2:13" s="322" customFormat="1" ht="15" customHeight="1" x14ac:dyDescent="0.3">
      <c r="B84" s="320" t="s">
        <v>264</v>
      </c>
      <c r="C84" s="390" t="s">
        <v>20</v>
      </c>
      <c r="D84" s="391"/>
      <c r="E84" s="391"/>
      <c r="F84" s="391"/>
      <c r="G84" s="256" t="s">
        <v>215</v>
      </c>
      <c r="H84" s="321"/>
    </row>
    <row r="85" spans="2:13" s="319" customFormat="1" ht="15" customHeight="1" x14ac:dyDescent="0.3">
      <c r="B85" s="314"/>
      <c r="C85" s="315" t="s">
        <v>5</v>
      </c>
      <c r="D85" s="316" t="s">
        <v>6</v>
      </c>
      <c r="E85" s="316" t="s">
        <v>98</v>
      </c>
      <c r="F85" s="317" t="s">
        <v>99</v>
      </c>
      <c r="G85" s="171"/>
      <c r="H85" s="318"/>
    </row>
    <row r="86" spans="2:13" s="1" customFormat="1" ht="15" customHeight="1" x14ac:dyDescent="0.3">
      <c r="B86" s="120"/>
      <c r="C86" s="323" t="s">
        <v>7</v>
      </c>
      <c r="D86" s="324" t="s">
        <v>33</v>
      </c>
      <c r="E86" s="329"/>
      <c r="F86" s="273">
        <v>0.74</v>
      </c>
      <c r="G86" s="274" t="s">
        <v>216</v>
      </c>
      <c r="H86" s="253"/>
    </row>
    <row r="87" spans="2:13" s="1" customFormat="1" ht="15" customHeight="1" x14ac:dyDescent="0.3">
      <c r="B87" s="120"/>
      <c r="C87" s="325" t="s">
        <v>8</v>
      </c>
      <c r="D87" s="265" t="s">
        <v>28</v>
      </c>
      <c r="E87" s="329"/>
      <c r="F87" s="85">
        <v>0.32</v>
      </c>
      <c r="G87" s="275" t="s">
        <v>217</v>
      </c>
      <c r="H87" s="253"/>
    </row>
    <row r="88" spans="2:13" s="1" customFormat="1" ht="15" customHeight="1" x14ac:dyDescent="0.3">
      <c r="B88" s="120"/>
      <c r="C88" s="325" t="s">
        <v>9</v>
      </c>
      <c r="D88" s="265" t="s">
        <v>29</v>
      </c>
      <c r="E88" s="326"/>
      <c r="F88" s="272">
        <v>0</v>
      </c>
      <c r="G88" s="264"/>
      <c r="H88" s="253"/>
    </row>
    <row r="89" spans="2:13" s="1" customFormat="1" ht="15" customHeight="1" x14ac:dyDescent="0.3">
      <c r="B89" s="120"/>
      <c r="C89" s="325" t="s">
        <v>13</v>
      </c>
      <c r="D89" s="265" t="s">
        <v>30</v>
      </c>
      <c r="E89" s="327"/>
      <c r="F89" s="271">
        <v>0</v>
      </c>
      <c r="G89" s="264"/>
      <c r="H89" s="253"/>
    </row>
    <row r="90" spans="2:13" s="1" customFormat="1" ht="15" customHeight="1" x14ac:dyDescent="0.3">
      <c r="B90" s="120"/>
      <c r="C90" s="325" t="s">
        <v>90</v>
      </c>
      <c r="D90" s="265" t="s">
        <v>29</v>
      </c>
      <c r="E90" s="329"/>
      <c r="F90" s="85">
        <f>F88*F89*53</f>
        <v>0</v>
      </c>
      <c r="G90" s="264"/>
      <c r="H90" s="253"/>
    </row>
    <row r="91" spans="2:13" ht="15" customHeight="1" x14ac:dyDescent="0.3">
      <c r="B91" s="120"/>
      <c r="C91" s="325" t="s">
        <v>101</v>
      </c>
      <c r="D91" s="265" t="s">
        <v>31</v>
      </c>
      <c r="E91" s="329"/>
      <c r="F91" s="85">
        <v>10</v>
      </c>
      <c r="G91" s="264"/>
      <c r="H91" s="253"/>
    </row>
    <row r="92" spans="2:13" ht="15" customHeight="1" x14ac:dyDescent="0.3">
      <c r="B92" s="120"/>
      <c r="C92" s="325" t="s">
        <v>10</v>
      </c>
      <c r="D92" s="265" t="s">
        <v>32</v>
      </c>
      <c r="E92" s="255">
        <f>SUM(D59:G59)</f>
        <v>0</v>
      </c>
      <c r="F92" s="265">
        <f>SUM(D62:G62)</f>
        <v>0</v>
      </c>
      <c r="G92" s="264"/>
      <c r="H92" s="253"/>
    </row>
    <row r="93" spans="2:13" ht="15" customHeight="1" x14ac:dyDescent="0.3">
      <c r="B93" s="120"/>
      <c r="C93" s="325" t="s">
        <v>35</v>
      </c>
      <c r="D93" s="265" t="s">
        <v>34</v>
      </c>
      <c r="E93" s="246" t="e">
        <f>SUMPRODUCT(D59:G59,D60:G60)/SUM(D59:G59)</f>
        <v>#DIV/0!</v>
      </c>
      <c r="F93" s="266" t="e">
        <f>SUMPRODUCT(D62:G62,D63:G63)/SUM(D62:G62)</f>
        <v>#DIV/0!</v>
      </c>
      <c r="G93" s="264"/>
      <c r="H93" s="253"/>
    </row>
    <row r="94" spans="2:13" ht="15" customHeight="1" x14ac:dyDescent="0.3">
      <c r="B94" s="137" t="s">
        <v>265</v>
      </c>
      <c r="C94" s="390" t="s">
        <v>226</v>
      </c>
      <c r="D94" s="391"/>
      <c r="E94" s="391"/>
      <c r="F94" s="391"/>
      <c r="G94" s="256" t="s">
        <v>228</v>
      </c>
      <c r="H94" s="253"/>
    </row>
    <row r="95" spans="2:13" ht="15" customHeight="1" x14ac:dyDescent="0.3">
      <c r="B95" s="120"/>
      <c r="C95" s="42" t="s">
        <v>5</v>
      </c>
      <c r="D95" s="43" t="s">
        <v>6</v>
      </c>
      <c r="E95" s="44" t="s">
        <v>97</v>
      </c>
      <c r="F95" s="44" t="s">
        <v>96</v>
      </c>
      <c r="G95" s="45"/>
      <c r="H95" s="253"/>
      <c r="K95" s="4"/>
    </row>
    <row r="96" spans="2:13" ht="15" customHeight="1" x14ac:dyDescent="0.3">
      <c r="B96" s="120"/>
      <c r="C96" s="101" t="s">
        <v>119</v>
      </c>
      <c r="D96" s="41" t="s">
        <v>36</v>
      </c>
      <c r="E96" s="244" t="e">
        <f>E92*(F88*E93/1000)</f>
        <v>#DIV/0!</v>
      </c>
      <c r="F96" s="244" t="e">
        <f>F92*F93*F88/1000</f>
        <v>#DIV/0!</v>
      </c>
      <c r="G96" s="247" t="e">
        <f t="shared" ref="G96:G101" si="0">E96-F96</f>
        <v>#DIV/0!</v>
      </c>
      <c r="H96" s="253"/>
      <c r="K96" s="57"/>
      <c r="L96" s="1"/>
      <c r="M96" s="1"/>
    </row>
    <row r="97" spans="2:13" ht="15" customHeight="1" x14ac:dyDescent="0.3">
      <c r="B97" s="120"/>
      <c r="C97" s="101" t="s">
        <v>132</v>
      </c>
      <c r="D97" s="41" t="s">
        <v>36</v>
      </c>
      <c r="E97" s="244" t="e">
        <f>E92*F90*E93/1000</f>
        <v>#DIV/0!</v>
      </c>
      <c r="F97" s="244" t="e">
        <f>F92*F90*F93/1000</f>
        <v>#DIV/0!</v>
      </c>
      <c r="G97" s="247" t="e">
        <f t="shared" si="0"/>
        <v>#DIV/0!</v>
      </c>
      <c r="H97" s="253"/>
      <c r="K97" s="57"/>
      <c r="L97" s="1"/>
      <c r="M97" s="1"/>
    </row>
    <row r="98" spans="2:13" s="1" customFormat="1" ht="15" customHeight="1" x14ac:dyDescent="0.3">
      <c r="B98" s="120"/>
      <c r="C98" s="101" t="s">
        <v>131</v>
      </c>
      <c r="D98" s="41" t="s">
        <v>36</v>
      </c>
      <c r="E98" s="244" t="e">
        <f>E92*F90*F91*E93/1000</f>
        <v>#DIV/0!</v>
      </c>
      <c r="F98" s="244" t="e">
        <f>F92*F90*F91*F93/1000</f>
        <v>#DIV/0!</v>
      </c>
      <c r="G98" s="247" t="e">
        <f t="shared" si="0"/>
        <v>#DIV/0!</v>
      </c>
      <c r="H98" s="253"/>
      <c r="J98" s="59"/>
      <c r="K98" s="4"/>
    </row>
    <row r="99" spans="2:13" s="1" customFormat="1" ht="15" customHeight="1" x14ac:dyDescent="0.3">
      <c r="B99" s="120"/>
      <c r="C99" s="254" t="s">
        <v>120</v>
      </c>
      <c r="D99" s="41" t="s">
        <v>28</v>
      </c>
      <c r="E99" s="245" t="e">
        <f>E96*F87</f>
        <v>#DIV/0!</v>
      </c>
      <c r="F99" s="244" t="e">
        <f>F96*F87</f>
        <v>#DIV/0!</v>
      </c>
      <c r="G99" s="248" t="e">
        <f t="shared" si="0"/>
        <v>#DIV/0!</v>
      </c>
      <c r="H99" s="253"/>
      <c r="J99" s="59"/>
    </row>
    <row r="100" spans="2:13" ht="15" customHeight="1" x14ac:dyDescent="0.3">
      <c r="B100" s="120"/>
      <c r="C100" s="254" t="s">
        <v>130</v>
      </c>
      <c r="D100" s="41" t="s">
        <v>28</v>
      </c>
      <c r="E100" s="245" t="e">
        <f>E97*F87</f>
        <v>#DIV/0!</v>
      </c>
      <c r="F100" s="245" t="e">
        <f>F97*F87</f>
        <v>#DIV/0!</v>
      </c>
      <c r="G100" s="248" t="e">
        <f t="shared" si="0"/>
        <v>#DIV/0!</v>
      </c>
      <c r="H100" s="253"/>
      <c r="J100" s="59"/>
    </row>
    <row r="101" spans="2:13" ht="15" customHeight="1" x14ac:dyDescent="0.3">
      <c r="B101" s="120"/>
      <c r="C101" s="254" t="s">
        <v>131</v>
      </c>
      <c r="D101" s="41" t="s">
        <v>28</v>
      </c>
      <c r="E101" s="244" t="e">
        <f>E98*F87</f>
        <v>#DIV/0!</v>
      </c>
      <c r="F101" s="244" t="e">
        <f>F98*F87</f>
        <v>#DIV/0!</v>
      </c>
      <c r="G101" s="248" t="e">
        <f t="shared" si="0"/>
        <v>#DIV/0!</v>
      </c>
      <c r="H101" s="253"/>
      <c r="J101" s="59"/>
      <c r="K101" s="1"/>
    </row>
    <row r="102" spans="2:13" ht="15" customHeight="1" x14ac:dyDescent="0.3">
      <c r="B102" s="137" t="s">
        <v>266</v>
      </c>
      <c r="C102" s="390" t="s">
        <v>227</v>
      </c>
      <c r="D102" s="391"/>
      <c r="E102" s="391"/>
      <c r="F102" s="391"/>
      <c r="G102" s="256" t="s">
        <v>229</v>
      </c>
      <c r="H102" s="253"/>
      <c r="J102" s="59"/>
    </row>
    <row r="103" spans="2:13" ht="15" customHeight="1" x14ac:dyDescent="0.3">
      <c r="B103" s="120"/>
      <c r="C103" s="42" t="s">
        <v>5</v>
      </c>
      <c r="D103" s="43" t="s">
        <v>6</v>
      </c>
      <c r="E103" s="44" t="s">
        <v>100</v>
      </c>
      <c r="F103" s="44" t="s">
        <v>99</v>
      </c>
      <c r="G103" s="45"/>
      <c r="H103" s="253"/>
    </row>
    <row r="104" spans="2:13" ht="15" customHeight="1" x14ac:dyDescent="0.35">
      <c r="B104" s="120"/>
      <c r="C104" s="101" t="s">
        <v>121</v>
      </c>
      <c r="D104" s="41" t="s">
        <v>37</v>
      </c>
      <c r="E104" s="244" t="e">
        <f>E96*F86</f>
        <v>#DIV/0!</v>
      </c>
      <c r="F104" s="244" t="e">
        <f>F96*F86</f>
        <v>#DIV/0!</v>
      </c>
      <c r="G104" s="247" t="e">
        <f>E104-F104</f>
        <v>#DIV/0!</v>
      </c>
      <c r="H104" s="253"/>
    </row>
    <row r="105" spans="2:13" ht="15" customHeight="1" x14ac:dyDescent="0.35">
      <c r="B105" s="120"/>
      <c r="C105" s="101" t="s">
        <v>132</v>
      </c>
      <c r="D105" s="41" t="s">
        <v>37</v>
      </c>
      <c r="E105" s="244" t="e">
        <f>E97*F86</f>
        <v>#DIV/0!</v>
      </c>
      <c r="F105" s="244" t="e">
        <f>F97*F86</f>
        <v>#DIV/0!</v>
      </c>
      <c r="G105" s="247" t="e">
        <f>E105-F105</f>
        <v>#DIV/0!</v>
      </c>
      <c r="H105" s="253"/>
    </row>
    <row r="106" spans="2:13" ht="15" customHeight="1" x14ac:dyDescent="0.35">
      <c r="B106" s="120"/>
      <c r="C106" s="102" t="s">
        <v>131</v>
      </c>
      <c r="D106" s="83" t="s">
        <v>37</v>
      </c>
      <c r="E106" s="262" t="e">
        <f>E105*F91</f>
        <v>#DIV/0!</v>
      </c>
      <c r="F106" s="262" t="e">
        <f>F105*F91</f>
        <v>#DIV/0!</v>
      </c>
      <c r="G106" s="263" t="e">
        <f>E106-F106</f>
        <v>#DIV/0!</v>
      </c>
      <c r="H106" s="253"/>
    </row>
    <row r="107" spans="2:13" ht="8.1" customHeight="1" x14ac:dyDescent="0.3">
      <c r="B107" s="120"/>
      <c r="C107" s="104"/>
      <c r="D107" s="147"/>
      <c r="E107" s="148"/>
      <c r="F107" s="148"/>
      <c r="G107" s="149"/>
      <c r="H107" s="253"/>
    </row>
    <row r="108" spans="2:13" ht="15" customHeight="1" x14ac:dyDescent="0.3">
      <c r="B108" s="138"/>
      <c r="C108" s="252"/>
      <c r="D108" s="252"/>
      <c r="E108" s="328" t="s">
        <v>213</v>
      </c>
      <c r="F108" s="329"/>
      <c r="G108" s="78"/>
      <c r="H108" s="139"/>
    </row>
    <row r="109" spans="2:13" s="1" customFormat="1" ht="15" customHeight="1" x14ac:dyDescent="0.3">
      <c r="B109" s="138"/>
      <c r="C109" s="252"/>
      <c r="D109" s="252"/>
      <c r="E109" s="269" t="s">
        <v>211</v>
      </c>
      <c r="F109" s="269" t="s">
        <v>212</v>
      </c>
      <c r="G109" s="269" t="s">
        <v>214</v>
      </c>
      <c r="H109" s="139"/>
    </row>
    <row r="110" spans="2:13" s="1" customFormat="1" ht="15" customHeight="1" x14ac:dyDescent="0.3">
      <c r="B110" s="138"/>
      <c r="C110" s="252"/>
      <c r="D110" s="252"/>
      <c r="E110" s="270" t="e">
        <f>G97</f>
        <v>#DIV/0!</v>
      </c>
      <c r="F110" s="270" t="e">
        <f>G100</f>
        <v>#DIV/0!</v>
      </c>
      <c r="G110" s="270" t="e">
        <f>G105</f>
        <v>#DIV/0!</v>
      </c>
      <c r="H110" s="139"/>
    </row>
    <row r="111" spans="2:13" ht="15" customHeight="1" x14ac:dyDescent="0.3">
      <c r="B111" s="138"/>
      <c r="C111" s="252"/>
      <c r="D111" s="252"/>
      <c r="E111" s="329"/>
      <c r="F111" s="329"/>
      <c r="G111" s="329"/>
      <c r="H111" s="253"/>
    </row>
    <row r="112" spans="2:13" s="8" customFormat="1" ht="15" customHeight="1" x14ac:dyDescent="0.3">
      <c r="B112" s="150"/>
      <c r="C112" s="62"/>
      <c r="D112" s="62"/>
      <c r="E112" s="12"/>
      <c r="F112" s="12"/>
      <c r="G112" s="330"/>
      <c r="H112" s="332"/>
    </row>
    <row r="113" spans="2:10" ht="15" customHeight="1" x14ac:dyDescent="0.3">
      <c r="B113" s="138"/>
      <c r="C113" s="252"/>
      <c r="D113" s="252"/>
      <c r="E113" s="252"/>
      <c r="F113" s="252"/>
      <c r="G113" s="55"/>
      <c r="H113" s="253"/>
      <c r="J113" s="1"/>
    </row>
    <row r="114" spans="2:10" s="1" customFormat="1" ht="15" customHeight="1" x14ac:dyDescent="0.3">
      <c r="B114" s="138"/>
      <c r="C114" s="329"/>
      <c r="D114" s="329"/>
      <c r="E114" s="329"/>
      <c r="F114" s="78"/>
      <c r="G114" s="75"/>
      <c r="H114" s="253"/>
    </row>
    <row r="115" spans="2:10" ht="15" customHeight="1" x14ac:dyDescent="0.3">
      <c r="B115" s="138"/>
      <c r="C115" s="331" t="s">
        <v>224</v>
      </c>
      <c r="D115" s="331"/>
      <c r="E115" s="331"/>
      <c r="F115" s="267"/>
      <c r="G115" s="75"/>
      <c r="H115" s="139"/>
      <c r="I115" s="50"/>
      <c r="J115" s="1"/>
    </row>
    <row r="116" spans="2:10" ht="15" customHeight="1" x14ac:dyDescent="0.3">
      <c r="B116" s="138"/>
      <c r="C116" s="331" t="s">
        <v>225</v>
      </c>
      <c r="D116" s="331"/>
      <c r="E116" s="331"/>
      <c r="F116" s="268"/>
      <c r="G116" s="75"/>
      <c r="H116" s="170">
        <v>3</v>
      </c>
    </row>
    <row r="117" spans="2:10" s="1" customFormat="1" ht="15" customHeight="1" x14ac:dyDescent="0.3">
      <c r="B117" s="151"/>
      <c r="C117" s="333"/>
      <c r="D117" s="333"/>
      <c r="E117" s="333"/>
      <c r="F117" s="152"/>
      <c r="G117" s="153"/>
      <c r="H117" s="131"/>
    </row>
    <row r="118" spans="2:10" s="1" customFormat="1" ht="15" customHeight="1" x14ac:dyDescent="0.3">
      <c r="B118" s="2"/>
      <c r="F118" s="78"/>
      <c r="G118" s="75"/>
      <c r="H118" s="2"/>
    </row>
    <row r="119" spans="2:10" s="1" customFormat="1" x14ac:dyDescent="0.3">
      <c r="B119" s="2"/>
      <c r="F119" s="78"/>
      <c r="G119" s="75"/>
      <c r="H119" s="2"/>
    </row>
    <row r="120" spans="2:10" s="1" customFormat="1" ht="15" customHeight="1" x14ac:dyDescent="0.3">
      <c r="B120" s="2"/>
      <c r="F120" s="78"/>
      <c r="G120" s="75"/>
      <c r="H120" s="2"/>
    </row>
    <row r="121" spans="2:10" s="1" customFormat="1" ht="15" customHeight="1" x14ac:dyDescent="0.3">
      <c r="B121" s="2"/>
      <c r="F121" s="78"/>
      <c r="G121" s="75"/>
      <c r="H121" s="2"/>
      <c r="J121"/>
    </row>
    <row r="122" spans="2:10" s="1" customFormat="1" ht="15" customHeight="1" x14ac:dyDescent="0.3">
      <c r="B122" s="2"/>
      <c r="F122" s="78"/>
      <c r="G122" s="79"/>
      <c r="H122" s="2"/>
    </row>
    <row r="123" spans="2:10" s="1" customFormat="1" ht="15" customHeight="1" x14ac:dyDescent="0.3">
      <c r="B123" s="2"/>
      <c r="F123" s="78"/>
      <c r="G123" s="75"/>
      <c r="H123" s="2"/>
    </row>
    <row r="124" spans="2:10" s="1" customFormat="1" ht="15" customHeight="1" x14ac:dyDescent="0.3">
      <c r="B124" s="2"/>
      <c r="F124" s="78"/>
      <c r="G124" s="75"/>
      <c r="H124" s="2"/>
    </row>
    <row r="125" spans="2:10" s="1" customFormat="1" ht="15" customHeight="1" x14ac:dyDescent="0.3">
      <c r="B125" s="2"/>
      <c r="F125" s="78"/>
      <c r="G125" s="76"/>
      <c r="H125" s="2"/>
    </row>
    <row r="126" spans="2:10" s="1" customFormat="1" x14ac:dyDescent="0.3">
      <c r="B126" s="2"/>
      <c r="F126" s="78"/>
      <c r="G126" s="75"/>
      <c r="H126" s="2"/>
    </row>
    <row r="127" spans="2:10" s="1" customFormat="1" ht="15" customHeight="1" x14ac:dyDescent="0.3">
      <c r="B127" s="2"/>
      <c r="F127" s="108"/>
      <c r="G127" s="106"/>
      <c r="H127" s="2"/>
    </row>
    <row r="128" spans="2:10" s="1" customFormat="1" ht="15" customHeight="1" x14ac:dyDescent="0.3">
      <c r="B128" s="2"/>
      <c r="F128" s="108"/>
      <c r="G128" s="106"/>
      <c r="H128" s="2"/>
    </row>
    <row r="129" spans="2:11" s="1" customFormat="1" ht="15" customHeight="1" x14ac:dyDescent="0.3">
      <c r="B129" s="2"/>
      <c r="F129" s="108"/>
      <c r="G129" s="80"/>
      <c r="H129" s="2"/>
      <c r="J129"/>
    </row>
    <row r="130" spans="2:11" s="1" customFormat="1" ht="15" customHeight="1" x14ac:dyDescent="0.3">
      <c r="B130" s="2"/>
      <c r="F130" s="108"/>
      <c r="G130" s="80"/>
      <c r="H130" s="2"/>
    </row>
    <row r="131" spans="2:11" s="1" customFormat="1" ht="15" customHeight="1" x14ac:dyDescent="0.3">
      <c r="B131" s="2"/>
      <c r="F131" s="108"/>
      <c r="G131" s="80"/>
      <c r="H131" s="2"/>
    </row>
    <row r="132" spans="2:11" ht="15" customHeight="1" x14ac:dyDescent="0.3">
      <c r="B132" s="2"/>
      <c r="F132" s="108"/>
      <c r="G132" s="80"/>
      <c r="H132" s="2"/>
      <c r="K132" s="1"/>
    </row>
    <row r="133" spans="2:11" x14ac:dyDescent="0.3">
      <c r="B133" s="2"/>
      <c r="F133" s="108"/>
      <c r="G133" s="80"/>
      <c r="H133" s="2"/>
      <c r="K133" s="1"/>
    </row>
    <row r="134" spans="2:11" s="1" customFormat="1" ht="15" customHeight="1" x14ac:dyDescent="0.3">
      <c r="B134" s="2"/>
      <c r="F134" s="108"/>
      <c r="G134" s="80"/>
      <c r="H134" s="2"/>
    </row>
    <row r="135" spans="2:11" s="1" customFormat="1" ht="15" customHeight="1" x14ac:dyDescent="0.3">
      <c r="B135" s="2"/>
      <c r="F135" s="108"/>
      <c r="G135" s="80"/>
      <c r="H135" s="2"/>
      <c r="K135"/>
    </row>
    <row r="136" spans="2:11" s="1" customFormat="1" ht="15" customHeight="1" x14ac:dyDescent="0.3">
      <c r="B136" s="2"/>
      <c r="F136" s="108"/>
      <c r="G136" s="80"/>
      <c r="H136" s="2"/>
    </row>
    <row r="137" spans="2:11" s="1" customFormat="1" ht="15" customHeight="1" x14ac:dyDescent="0.3">
      <c r="B137" s="2"/>
      <c r="F137" s="108"/>
      <c r="G137" s="80"/>
      <c r="H137" s="2"/>
    </row>
    <row r="138" spans="2:11" s="1" customFormat="1" ht="15" customHeight="1" x14ac:dyDescent="0.3">
      <c r="B138" s="2"/>
      <c r="F138" s="108"/>
      <c r="G138" s="80"/>
      <c r="H138" s="2"/>
    </row>
    <row r="139" spans="2:11" s="1" customFormat="1" ht="15" customHeight="1" x14ac:dyDescent="0.3">
      <c r="B139" s="2"/>
      <c r="F139" s="108"/>
      <c r="G139" s="80"/>
      <c r="H139" s="2"/>
    </row>
    <row r="140" spans="2:11" ht="15" customHeight="1" x14ac:dyDescent="0.3">
      <c r="B140" s="2"/>
      <c r="F140" s="108"/>
      <c r="G140" s="80"/>
      <c r="H140" s="2"/>
    </row>
    <row r="141" spans="2:11" ht="15" customHeight="1" x14ac:dyDescent="0.3">
      <c r="B141" s="2"/>
      <c r="F141" s="108"/>
      <c r="G141" s="80"/>
      <c r="H141" s="2"/>
    </row>
    <row r="142" spans="2:11" ht="15" customHeight="1" x14ac:dyDescent="0.3">
      <c r="B142" s="2"/>
      <c r="F142" s="108"/>
      <c r="G142" s="80"/>
      <c r="H142" s="2"/>
    </row>
    <row r="143" spans="2:11" ht="15" customHeight="1" x14ac:dyDescent="0.3">
      <c r="B143" s="2"/>
      <c r="F143" s="110"/>
      <c r="G143" s="81"/>
      <c r="H143" s="88"/>
    </row>
    <row r="144" spans="2:11" ht="15" customHeight="1" x14ac:dyDescent="0.3">
      <c r="B144" s="2"/>
      <c r="F144" s="109"/>
      <c r="G144" s="77"/>
      <c r="H144" s="88"/>
    </row>
    <row r="145" spans="2:8" s="1" customFormat="1" ht="15" customHeight="1" x14ac:dyDescent="0.3">
      <c r="B145" s="74"/>
      <c r="F145" s="109"/>
      <c r="G145" s="107"/>
      <c r="H145" s="88"/>
    </row>
    <row r="146" spans="2:8" s="1" customFormat="1" ht="15" customHeight="1" x14ac:dyDescent="0.3">
      <c r="B146" s="74"/>
      <c r="F146" s="109"/>
      <c r="G146" s="77"/>
      <c r="H146" s="88"/>
    </row>
    <row r="147" spans="2:8" ht="15" customHeight="1" x14ac:dyDescent="0.3">
      <c r="B147" s="74"/>
      <c r="F147" s="109"/>
      <c r="G147" s="77"/>
      <c r="H147" s="88"/>
    </row>
    <row r="148" spans="2:8" s="1" customFormat="1" ht="15" customHeight="1" x14ac:dyDescent="0.3">
      <c r="B148" s="74"/>
      <c r="F148" s="109"/>
      <c r="G148" s="77"/>
      <c r="H148" s="88"/>
    </row>
    <row r="149" spans="2:8" x14ac:dyDescent="0.3">
      <c r="B149" s="73"/>
      <c r="F149" s="109"/>
      <c r="G149" s="77"/>
      <c r="H149" s="88"/>
    </row>
    <row r="150" spans="2:8" x14ac:dyDescent="0.3">
      <c r="B150" s="73"/>
      <c r="F150" s="109"/>
      <c r="G150" s="77"/>
      <c r="H150" s="88"/>
    </row>
    <row r="151" spans="2:8" s="1" customFormat="1" ht="15.6" x14ac:dyDescent="0.3">
      <c r="B151" s="73"/>
      <c r="F151" s="109"/>
      <c r="G151" s="107"/>
      <c r="H151" s="88"/>
    </row>
    <row r="152" spans="2:8" x14ac:dyDescent="0.3">
      <c r="B152" s="73"/>
      <c r="F152" s="78"/>
      <c r="G152" s="79"/>
      <c r="H152" s="88"/>
    </row>
    <row r="153" spans="2:8" s="1" customFormat="1" x14ac:dyDescent="0.3">
      <c r="B153" s="73"/>
      <c r="F153" s="78"/>
      <c r="G153" s="81"/>
      <c r="H153" s="88"/>
    </row>
    <row r="154" spans="2:8" s="1" customFormat="1" x14ac:dyDescent="0.3">
      <c r="B154" s="73"/>
      <c r="F154" s="111"/>
      <c r="G154" s="77"/>
      <c r="H154" s="88"/>
    </row>
    <row r="155" spans="2:8" s="1" customFormat="1" x14ac:dyDescent="0.3">
      <c r="B155" s="49"/>
      <c r="F155" s="78"/>
      <c r="G155" s="77"/>
      <c r="H155" s="88"/>
    </row>
    <row r="156" spans="2:8" s="1" customFormat="1" x14ac:dyDescent="0.3">
      <c r="B156" s="49"/>
      <c r="F156" s="112"/>
      <c r="G156" s="77"/>
      <c r="H156" s="88"/>
    </row>
    <row r="157" spans="2:8" s="1" customFormat="1" x14ac:dyDescent="0.3">
      <c r="B157" s="49"/>
      <c r="F157" s="112"/>
      <c r="G157" s="77"/>
      <c r="H157" s="88"/>
    </row>
    <row r="158" spans="2:8" s="1" customFormat="1" x14ac:dyDescent="0.3">
      <c r="B158" s="49"/>
      <c r="F158" s="112"/>
      <c r="G158" s="82"/>
      <c r="H158" s="49"/>
    </row>
    <row r="159" spans="2:8" x14ac:dyDescent="0.3">
      <c r="B159" s="49"/>
      <c r="F159" s="112"/>
      <c r="G159" s="82"/>
      <c r="H159" s="49"/>
    </row>
    <row r="160" spans="2:8" s="1" customFormat="1" x14ac:dyDescent="0.3">
      <c r="B160" s="49"/>
      <c r="F160" s="112"/>
      <c r="G160" s="84"/>
      <c r="H160" s="49"/>
    </row>
    <row r="161" spans="2:8" x14ac:dyDescent="0.3">
      <c r="B161" s="49"/>
      <c r="F161" s="112"/>
      <c r="G161" s="84"/>
      <c r="H161" s="49"/>
    </row>
    <row r="162" spans="2:8" x14ac:dyDescent="0.3">
      <c r="B162" s="49"/>
      <c r="F162" s="112"/>
      <c r="G162" s="84"/>
      <c r="H162" s="49"/>
    </row>
    <row r="163" spans="2:8" s="1" customFormat="1" x14ac:dyDescent="0.3">
      <c r="B163" s="49"/>
      <c r="F163" s="78"/>
      <c r="G163" s="75"/>
      <c r="H163" s="49"/>
    </row>
    <row r="164" spans="2:8" s="1" customFormat="1" x14ac:dyDescent="0.3">
      <c r="B164" s="49"/>
      <c r="F164" s="78"/>
      <c r="G164" s="79"/>
      <c r="H164" s="49"/>
    </row>
    <row r="165" spans="2:8" s="1" customFormat="1" x14ac:dyDescent="0.3">
      <c r="B165" s="49"/>
      <c r="C165" s="49"/>
      <c r="D165" s="60"/>
      <c r="E165" s="79"/>
      <c r="F165" s="79"/>
      <c r="G165" s="60"/>
      <c r="H165" s="49"/>
    </row>
    <row r="166" spans="2:8" s="1" customFormat="1" x14ac:dyDescent="0.3">
      <c r="B166" s="49"/>
      <c r="C166" s="49"/>
      <c r="D166" s="60"/>
      <c r="E166" s="79"/>
      <c r="F166" s="79"/>
      <c r="G166" s="60"/>
      <c r="H166" s="49"/>
    </row>
    <row r="167" spans="2:8" s="1" customFormat="1" x14ac:dyDescent="0.3">
      <c r="B167" s="49"/>
      <c r="C167" s="49"/>
      <c r="D167" s="60"/>
      <c r="E167" s="79"/>
      <c r="F167" s="79"/>
      <c r="G167" s="60"/>
      <c r="H167" s="49"/>
    </row>
    <row r="168" spans="2:8" s="1" customFormat="1" x14ac:dyDescent="0.3">
      <c r="B168" s="49"/>
      <c r="C168" s="49"/>
      <c r="D168" s="54"/>
      <c r="E168" s="84"/>
      <c r="F168" s="84"/>
      <c r="G168" s="54"/>
      <c r="H168" s="49"/>
    </row>
    <row r="169" spans="2:8" s="1" customFormat="1" x14ac:dyDescent="0.3">
      <c r="B169" s="49"/>
      <c r="C169" s="49"/>
      <c r="D169" s="51"/>
      <c r="E169" s="84"/>
      <c r="F169" s="84"/>
      <c r="G169" s="51"/>
      <c r="H169" s="49"/>
    </row>
    <row r="170" spans="2:8" s="1" customFormat="1" x14ac:dyDescent="0.3">
      <c r="B170" s="49"/>
      <c r="C170" s="49"/>
      <c r="D170" s="52"/>
      <c r="E170" s="52"/>
      <c r="F170" s="51"/>
      <c r="G170" s="51"/>
      <c r="H170" s="49"/>
    </row>
    <row r="171" spans="2:8" s="1" customFormat="1" x14ac:dyDescent="0.3">
      <c r="B171" s="49"/>
      <c r="C171" s="49"/>
      <c r="D171" s="52"/>
      <c r="E171" s="52"/>
      <c r="F171" s="52"/>
      <c r="G171" s="51"/>
      <c r="H171" s="49"/>
    </row>
    <row r="172" spans="2:8" s="1" customFormat="1" x14ac:dyDescent="0.3">
      <c r="B172" s="49"/>
      <c r="C172" s="49"/>
      <c r="D172" s="49"/>
      <c r="E172" s="49"/>
      <c r="F172" s="49"/>
      <c r="G172" s="49"/>
      <c r="H172" s="49"/>
    </row>
    <row r="173" spans="2:8" s="1" customFormat="1" x14ac:dyDescent="0.3">
      <c r="B173" s="49"/>
      <c r="C173" s="49"/>
      <c r="D173" s="49"/>
      <c r="E173" s="49"/>
      <c r="F173" s="49"/>
      <c r="G173" s="49"/>
      <c r="H173" s="49"/>
    </row>
    <row r="174" spans="2:8" x14ac:dyDescent="0.3">
      <c r="B174" s="49"/>
      <c r="C174" s="49"/>
      <c r="D174" s="49"/>
      <c r="E174" s="49"/>
      <c r="F174" s="49"/>
      <c r="G174" s="49"/>
      <c r="H174" s="49"/>
    </row>
    <row r="175" spans="2:8" x14ac:dyDescent="0.3">
      <c r="B175" s="49"/>
      <c r="C175" s="49"/>
      <c r="D175" s="49"/>
      <c r="E175" s="49"/>
      <c r="F175" s="49"/>
      <c r="G175" s="49"/>
      <c r="H175" s="49"/>
    </row>
    <row r="176" spans="2:8" s="1" customFormat="1" x14ac:dyDescent="0.3">
      <c r="B176" s="49"/>
      <c r="C176" s="49"/>
      <c r="D176" s="49"/>
      <c r="E176" s="49"/>
      <c r="F176" s="49"/>
      <c r="G176" s="49"/>
      <c r="H176" s="49"/>
    </row>
    <row r="177" spans="2:8" s="1" customFormat="1" x14ac:dyDescent="0.3">
      <c r="B177" s="49"/>
      <c r="C177" s="49"/>
      <c r="D177" s="49"/>
      <c r="E177" s="49"/>
      <c r="F177" s="49"/>
      <c r="G177" s="49"/>
      <c r="H177" s="49"/>
    </row>
    <row r="178" spans="2:8" s="1" customFormat="1" x14ac:dyDescent="0.3">
      <c r="B178" s="49"/>
      <c r="C178" s="49"/>
      <c r="D178" s="49"/>
      <c r="E178" s="49"/>
      <c r="F178" s="49"/>
      <c r="G178" s="49"/>
      <c r="H178" s="49"/>
    </row>
    <row r="179" spans="2:8" x14ac:dyDescent="0.3">
      <c r="B179" s="49"/>
      <c r="C179" s="49"/>
      <c r="D179" s="49"/>
      <c r="E179" s="49"/>
      <c r="F179" s="49"/>
      <c r="G179" s="53"/>
      <c r="H179" s="49"/>
    </row>
  </sheetData>
  <sheetProtection password="CC24" sheet="1" objects="1" scenarios="1"/>
  <protectedRanges>
    <protectedRange sqref="D11:D17 G11:G17 D20:D24 D27:D29 D32 D36:G39 D53 G45:G50 G45:G49 G45:G50 G50 G50 D57:G64 D71:D72 G77 D74:G77 F88 F89" name="Bereich wird von KIGE bearbeitet"/>
  </protectedRanges>
  <mergeCells count="17">
    <mergeCell ref="C94:F94"/>
    <mergeCell ref="C84:F84"/>
    <mergeCell ref="C102:F102"/>
    <mergeCell ref="I64:M64"/>
    <mergeCell ref="D45:E45"/>
    <mergeCell ref="D46:E46"/>
    <mergeCell ref="C82:G82"/>
    <mergeCell ref="D49:E49"/>
    <mergeCell ref="B3:H4"/>
    <mergeCell ref="C51:E51"/>
    <mergeCell ref="E68:G68"/>
    <mergeCell ref="D48:E48"/>
    <mergeCell ref="E53:F53"/>
    <mergeCell ref="D37:G39"/>
    <mergeCell ref="D47:E47"/>
    <mergeCell ref="F20:G35"/>
    <mergeCell ref="D10:E10"/>
  </mergeCells>
  <pageMargins left="0.7" right="0.7" top="0.75" bottom="0.75" header="0.3" footer="0.3"/>
  <pageSetup paperSize="9" scale="89" fitToHeight="0" orientation="landscape" r:id="rId1"/>
  <rowBreaks count="2" manualBreakCount="2">
    <brk id="40" min="1" max="7" man="1"/>
    <brk id="78" min="1" max="7" man="1"/>
  </rowBreaks>
  <drawing r:id="rId2"/>
  <legacyDrawing r:id="rId3"/>
  <controls>
    <mc:AlternateContent xmlns:mc="http://schemas.openxmlformats.org/markup-compatibility/2006">
      <mc:Choice Requires="x14">
        <control shapeId="1170" r:id="rId4" name="CheckBox23">
          <controlPr autoLine="0" altText="Flur_x000a_" r:id="rId5">
            <anchor moveWithCells="1">
              <from>
                <xdr:col>5</xdr:col>
                <xdr:colOff>830580</xdr:colOff>
                <xdr:row>75</xdr:row>
                <xdr:rowOff>144780</xdr:rowOff>
              </from>
              <to>
                <xdr:col>5</xdr:col>
                <xdr:colOff>1623060</xdr:colOff>
                <xdr:row>77</xdr:row>
                <xdr:rowOff>30480</xdr:rowOff>
              </to>
            </anchor>
          </controlPr>
        </control>
      </mc:Choice>
      <mc:Fallback>
        <control shapeId="1170" r:id="rId4" name="CheckBox23"/>
      </mc:Fallback>
    </mc:AlternateContent>
    <mc:AlternateContent xmlns:mc="http://schemas.openxmlformats.org/markup-compatibility/2006">
      <mc:Choice Requires="x14">
        <control shapeId="1169" r:id="rId6" name="CheckBox22">
          <controlPr autoLine="0" altText="Flur_x000a_" r:id="rId7">
            <anchor moveWithCells="1">
              <from>
                <xdr:col>5</xdr:col>
                <xdr:colOff>830580</xdr:colOff>
                <xdr:row>74</xdr:row>
                <xdr:rowOff>152400</xdr:rowOff>
              </from>
              <to>
                <xdr:col>6</xdr:col>
                <xdr:colOff>1684020</xdr:colOff>
                <xdr:row>75</xdr:row>
                <xdr:rowOff>167640</xdr:rowOff>
              </to>
            </anchor>
          </controlPr>
        </control>
      </mc:Choice>
      <mc:Fallback>
        <control shapeId="1169" r:id="rId6" name="CheckBox22"/>
      </mc:Fallback>
    </mc:AlternateContent>
    <mc:AlternateContent xmlns:mc="http://schemas.openxmlformats.org/markup-compatibility/2006">
      <mc:Choice Requires="x14">
        <control shapeId="1168" r:id="rId8" name="CheckBox21">
          <controlPr autoLine="0" altText="Flur_x000a_" r:id="rId9">
            <anchor moveWithCells="1">
              <from>
                <xdr:col>5</xdr:col>
                <xdr:colOff>830580</xdr:colOff>
                <xdr:row>73</xdr:row>
                <xdr:rowOff>175260</xdr:rowOff>
              </from>
              <to>
                <xdr:col>6</xdr:col>
                <xdr:colOff>1531620</xdr:colOff>
                <xdr:row>74</xdr:row>
                <xdr:rowOff>182880</xdr:rowOff>
              </to>
            </anchor>
          </controlPr>
        </control>
      </mc:Choice>
      <mc:Fallback>
        <control shapeId="1168" r:id="rId8" name="CheckBox21"/>
      </mc:Fallback>
    </mc:AlternateContent>
    <mc:AlternateContent xmlns:mc="http://schemas.openxmlformats.org/markup-compatibility/2006">
      <mc:Choice Requires="x14">
        <control shapeId="1167" r:id="rId10" name="CheckBox20">
          <controlPr autoLine="0" altText="Flur_x000a_" r:id="rId11">
            <anchor moveWithCells="1">
              <from>
                <xdr:col>5</xdr:col>
                <xdr:colOff>830580</xdr:colOff>
                <xdr:row>72</xdr:row>
                <xdr:rowOff>76200</xdr:rowOff>
              </from>
              <to>
                <xdr:col>6</xdr:col>
                <xdr:colOff>1386840</xdr:colOff>
                <xdr:row>74</xdr:row>
                <xdr:rowOff>7620</xdr:rowOff>
              </to>
            </anchor>
          </controlPr>
        </control>
      </mc:Choice>
      <mc:Fallback>
        <control shapeId="1167" r:id="rId10" name="CheckBox20"/>
      </mc:Fallback>
    </mc:AlternateContent>
    <mc:AlternateContent xmlns:mc="http://schemas.openxmlformats.org/markup-compatibility/2006">
      <mc:Choice Requires="x14">
        <control shapeId="1166" r:id="rId12" name="CheckBox19">
          <controlPr autoLine="0" altText="Flur_x000a_" r:id="rId13">
            <anchor moveWithCells="1">
              <from>
                <xdr:col>3</xdr:col>
                <xdr:colOff>1676400</xdr:colOff>
                <xdr:row>75</xdr:row>
                <xdr:rowOff>114300</xdr:rowOff>
              </from>
              <to>
                <xdr:col>5</xdr:col>
                <xdr:colOff>632460</xdr:colOff>
                <xdr:row>76</xdr:row>
                <xdr:rowOff>175260</xdr:rowOff>
              </to>
            </anchor>
          </controlPr>
        </control>
      </mc:Choice>
      <mc:Fallback>
        <control shapeId="1166" r:id="rId12" name="CheckBox19"/>
      </mc:Fallback>
    </mc:AlternateContent>
    <mc:AlternateContent xmlns:mc="http://schemas.openxmlformats.org/markup-compatibility/2006">
      <mc:Choice Requires="x14">
        <control shapeId="1165" r:id="rId14" name="CheckBox18">
          <controlPr autoLine="0" altText="_x000a_" r:id="rId15">
            <anchor moveWithCells="1" sizeWithCells="1">
              <from>
                <xdr:col>3</xdr:col>
                <xdr:colOff>1676400</xdr:colOff>
                <xdr:row>74</xdr:row>
                <xdr:rowOff>137160</xdr:rowOff>
              </from>
              <to>
                <xdr:col>5</xdr:col>
                <xdr:colOff>800100</xdr:colOff>
                <xdr:row>75</xdr:row>
                <xdr:rowOff>144780</xdr:rowOff>
              </to>
            </anchor>
          </controlPr>
        </control>
      </mc:Choice>
      <mc:Fallback>
        <control shapeId="1165" r:id="rId14" name="CheckBox18"/>
      </mc:Fallback>
    </mc:AlternateContent>
    <mc:AlternateContent xmlns:mc="http://schemas.openxmlformats.org/markup-compatibility/2006">
      <mc:Choice Requires="x14">
        <control shapeId="1164" r:id="rId16" name="CheckBox17">
          <controlPr autoLine="0" altText="Flur_x000a_" r:id="rId17">
            <anchor moveWithCells="1">
              <from>
                <xdr:col>3</xdr:col>
                <xdr:colOff>1676400</xdr:colOff>
                <xdr:row>73</xdr:row>
                <xdr:rowOff>144780</xdr:rowOff>
              </from>
              <to>
                <xdr:col>5</xdr:col>
                <xdr:colOff>480060</xdr:colOff>
                <xdr:row>74</xdr:row>
                <xdr:rowOff>160020</xdr:rowOff>
              </to>
            </anchor>
          </controlPr>
        </control>
      </mc:Choice>
      <mc:Fallback>
        <control shapeId="1164" r:id="rId16" name="CheckBox17"/>
      </mc:Fallback>
    </mc:AlternateContent>
    <mc:AlternateContent xmlns:mc="http://schemas.openxmlformats.org/markup-compatibility/2006">
      <mc:Choice Requires="x14">
        <control shapeId="1163" r:id="rId18" name="CheckBox16">
          <controlPr autoLine="0" altText="Flur_x000a_" r:id="rId19">
            <anchor moveWithCells="1">
              <from>
                <xdr:col>3</xdr:col>
                <xdr:colOff>1676400</xdr:colOff>
                <xdr:row>72</xdr:row>
                <xdr:rowOff>68580</xdr:rowOff>
              </from>
              <to>
                <xdr:col>4</xdr:col>
                <xdr:colOff>1493520</xdr:colOff>
                <xdr:row>73</xdr:row>
                <xdr:rowOff>167640</xdr:rowOff>
              </to>
            </anchor>
          </controlPr>
        </control>
      </mc:Choice>
      <mc:Fallback>
        <control shapeId="1163" r:id="rId18" name="CheckBox16"/>
      </mc:Fallback>
    </mc:AlternateContent>
    <mc:AlternateContent xmlns:mc="http://schemas.openxmlformats.org/markup-compatibility/2006">
      <mc:Choice Requires="x14">
        <control shapeId="1162" r:id="rId20" name="CheckBox15">
          <controlPr autoLine="0" altText="Flur_x000a_" r:id="rId21">
            <anchor moveWithCells="1">
              <from>
                <xdr:col>3</xdr:col>
                <xdr:colOff>106680</xdr:colOff>
                <xdr:row>74</xdr:row>
                <xdr:rowOff>137160</xdr:rowOff>
              </from>
              <to>
                <xdr:col>3</xdr:col>
                <xdr:colOff>1516380</xdr:colOff>
                <xdr:row>75</xdr:row>
                <xdr:rowOff>167640</xdr:rowOff>
              </to>
            </anchor>
          </controlPr>
        </control>
      </mc:Choice>
      <mc:Fallback>
        <control shapeId="1162" r:id="rId20" name="CheckBox15"/>
      </mc:Fallback>
    </mc:AlternateContent>
    <mc:AlternateContent xmlns:mc="http://schemas.openxmlformats.org/markup-compatibility/2006">
      <mc:Choice Requires="x14">
        <control shapeId="1161" r:id="rId22" name="CheckBox14">
          <controlPr autoLine="0" altText="Flur_x000a_" r:id="rId23">
            <anchor moveWithCells="1">
              <from>
                <xdr:col>3</xdr:col>
                <xdr:colOff>106680</xdr:colOff>
                <xdr:row>75</xdr:row>
                <xdr:rowOff>144780</xdr:rowOff>
              </from>
              <to>
                <xdr:col>3</xdr:col>
                <xdr:colOff>1402080</xdr:colOff>
                <xdr:row>76</xdr:row>
                <xdr:rowOff>160020</xdr:rowOff>
              </to>
            </anchor>
          </controlPr>
        </control>
      </mc:Choice>
      <mc:Fallback>
        <control shapeId="1161" r:id="rId22" name="CheckBox14"/>
      </mc:Fallback>
    </mc:AlternateContent>
    <mc:AlternateContent xmlns:mc="http://schemas.openxmlformats.org/markup-compatibility/2006">
      <mc:Choice Requires="x14">
        <control shapeId="1160" r:id="rId24" name="CheckBox13">
          <controlPr autoLine="0" altText="Flur_x000a_" r:id="rId25">
            <anchor moveWithCells="1">
              <from>
                <xdr:col>3</xdr:col>
                <xdr:colOff>106680</xdr:colOff>
                <xdr:row>73</xdr:row>
                <xdr:rowOff>152400</xdr:rowOff>
              </from>
              <to>
                <xdr:col>3</xdr:col>
                <xdr:colOff>1402080</xdr:colOff>
                <xdr:row>74</xdr:row>
                <xdr:rowOff>152400</xdr:rowOff>
              </to>
            </anchor>
          </controlPr>
        </control>
      </mc:Choice>
      <mc:Fallback>
        <control shapeId="1160" r:id="rId24" name="CheckBox13"/>
      </mc:Fallback>
    </mc:AlternateContent>
    <mc:AlternateContent xmlns:mc="http://schemas.openxmlformats.org/markup-compatibility/2006">
      <mc:Choice Requires="x14">
        <control shapeId="1159" r:id="rId26" name="CheckBox12">
          <controlPr autoLine="0" altText="Flur_x000a_" r:id="rId27">
            <anchor moveWithCells="1">
              <from>
                <xdr:col>3</xdr:col>
                <xdr:colOff>106680</xdr:colOff>
                <xdr:row>72</xdr:row>
                <xdr:rowOff>68580</xdr:rowOff>
              </from>
              <to>
                <xdr:col>3</xdr:col>
                <xdr:colOff>1402080</xdr:colOff>
                <xdr:row>73</xdr:row>
                <xdr:rowOff>167640</xdr:rowOff>
              </to>
            </anchor>
          </controlPr>
        </control>
      </mc:Choice>
      <mc:Fallback>
        <control shapeId="1159" r:id="rId26" name="CheckBox12"/>
      </mc:Fallback>
    </mc:AlternateContent>
    <mc:AlternateContent xmlns:mc="http://schemas.openxmlformats.org/markup-compatibility/2006">
      <mc:Choice Requires="x14">
        <control shapeId="1098" r:id="rId28" name="Flur">
          <controlPr locked="0" autoLine="0" autoPict="0" altText="Flur_x000a_" r:id="rId29">
            <anchor moveWithCells="1">
              <from>
                <xdr:col>3</xdr:col>
                <xdr:colOff>388620</xdr:colOff>
                <xdr:row>1006634</xdr:row>
                <xdr:rowOff>45720</xdr:rowOff>
              </from>
              <to>
                <xdr:col>3</xdr:col>
                <xdr:colOff>1676400</xdr:colOff>
                <xdr:row>1006634</xdr:row>
                <xdr:rowOff>45720</xdr:rowOff>
              </to>
            </anchor>
          </controlPr>
        </control>
      </mc:Choice>
      <mc:Fallback>
        <control shapeId="1098" r:id="rId28" name="Flur"/>
      </mc:Fallback>
    </mc:AlternateContent>
    <mc:AlternateContent xmlns:mc="http://schemas.openxmlformats.org/markup-compatibility/2006">
      <mc:Choice Requires="x14">
        <control shapeId="1100" r:id="rId30" name="CheckBox1">
          <controlPr autoLine="0" autoPict="0" altText="Flur_x000a_" r:id="rId31">
            <anchor moveWithCells="1">
              <from>
                <xdr:col>3</xdr:col>
                <xdr:colOff>1066800</xdr:colOff>
                <xdr:row>1006634</xdr:row>
                <xdr:rowOff>45720</xdr:rowOff>
              </from>
              <to>
                <xdr:col>4</xdr:col>
                <xdr:colOff>640080</xdr:colOff>
                <xdr:row>1006634</xdr:row>
                <xdr:rowOff>45720</xdr:rowOff>
              </to>
            </anchor>
          </controlPr>
        </control>
      </mc:Choice>
      <mc:Fallback>
        <control shapeId="1100" r:id="rId30" name="CheckBox1"/>
      </mc:Fallback>
    </mc:AlternateContent>
    <mc:AlternateContent xmlns:mc="http://schemas.openxmlformats.org/markup-compatibility/2006">
      <mc:Choice Requires="x14">
        <control shapeId="1101" r:id="rId32" name="CheckBox2">
          <controlPr autoLine="0" autoPict="0" altText="Flur_x000a_" r:id="rId33">
            <anchor moveWithCells="1">
              <from>
                <xdr:col>3</xdr:col>
                <xdr:colOff>1059180</xdr:colOff>
                <xdr:row>1006634</xdr:row>
                <xdr:rowOff>45720</xdr:rowOff>
              </from>
              <to>
                <xdr:col>4</xdr:col>
                <xdr:colOff>640080</xdr:colOff>
                <xdr:row>1006634</xdr:row>
                <xdr:rowOff>45720</xdr:rowOff>
              </to>
            </anchor>
          </controlPr>
        </control>
      </mc:Choice>
      <mc:Fallback>
        <control shapeId="1101" r:id="rId32" name="CheckBox2"/>
      </mc:Fallback>
    </mc:AlternateContent>
    <mc:AlternateContent xmlns:mc="http://schemas.openxmlformats.org/markup-compatibility/2006">
      <mc:Choice Requires="x14">
        <control shapeId="1102" r:id="rId34" name="CheckBox3">
          <controlPr autoLine="0" autoPict="0" altText="Flur_x000a_" r:id="rId35">
            <anchor moveWithCells="1">
              <from>
                <xdr:col>3</xdr:col>
                <xdr:colOff>883920</xdr:colOff>
                <xdr:row>1006634</xdr:row>
                <xdr:rowOff>45720</xdr:rowOff>
              </from>
              <to>
                <xdr:col>4</xdr:col>
                <xdr:colOff>975360</xdr:colOff>
                <xdr:row>1006634</xdr:row>
                <xdr:rowOff>45720</xdr:rowOff>
              </to>
            </anchor>
          </controlPr>
        </control>
      </mc:Choice>
      <mc:Fallback>
        <control shapeId="1102" r:id="rId34" name="CheckBox3"/>
      </mc:Fallback>
    </mc:AlternateContent>
    <mc:AlternateContent xmlns:mc="http://schemas.openxmlformats.org/markup-compatibility/2006">
      <mc:Choice Requires="x14">
        <control shapeId="1128" r:id="rId36" name="CheckBox4">
          <controlPr autoLine="0" autoPict="0" altText="Flur_x000a_" r:id="rId37">
            <anchor moveWithCells="1">
              <from>
                <xdr:col>3</xdr:col>
                <xdr:colOff>1508760</xdr:colOff>
                <xdr:row>1006634</xdr:row>
                <xdr:rowOff>45720</xdr:rowOff>
              </from>
              <to>
                <xdr:col>4</xdr:col>
                <xdr:colOff>1363980</xdr:colOff>
                <xdr:row>1006634</xdr:row>
                <xdr:rowOff>45720</xdr:rowOff>
              </to>
            </anchor>
          </controlPr>
        </control>
      </mc:Choice>
      <mc:Fallback>
        <control shapeId="1128" r:id="rId36" name="CheckBox4"/>
      </mc:Fallback>
    </mc:AlternateContent>
    <mc:AlternateContent xmlns:mc="http://schemas.openxmlformats.org/markup-compatibility/2006">
      <mc:Choice Requires="x14">
        <control shapeId="1129" r:id="rId38" name="CheckBox5">
          <controlPr autoLine="0" autoPict="0" altText="Flur_x000a_" r:id="rId39">
            <anchor moveWithCells="1">
              <from>
                <xdr:col>3</xdr:col>
                <xdr:colOff>1104900</xdr:colOff>
                <xdr:row>1006634</xdr:row>
                <xdr:rowOff>45720</xdr:rowOff>
              </from>
              <to>
                <xdr:col>4</xdr:col>
                <xdr:colOff>1699260</xdr:colOff>
                <xdr:row>1006634</xdr:row>
                <xdr:rowOff>45720</xdr:rowOff>
              </to>
            </anchor>
          </controlPr>
        </control>
      </mc:Choice>
      <mc:Fallback>
        <control shapeId="1129" r:id="rId38" name="CheckBox5"/>
      </mc:Fallback>
    </mc:AlternateContent>
    <mc:AlternateContent xmlns:mc="http://schemas.openxmlformats.org/markup-compatibility/2006">
      <mc:Choice Requires="x14">
        <control shapeId="1134" r:id="rId40" name="CheckBox6">
          <controlPr autoLine="0" autoPict="0" altText="_x000a_" r:id="rId41">
            <anchor moveWithCells="1" sizeWithCells="1">
              <from>
                <xdr:col>3</xdr:col>
                <xdr:colOff>861060</xdr:colOff>
                <xdr:row>1006634</xdr:row>
                <xdr:rowOff>45720</xdr:rowOff>
              </from>
              <to>
                <xdr:col>5</xdr:col>
                <xdr:colOff>381000</xdr:colOff>
                <xdr:row>1006634</xdr:row>
                <xdr:rowOff>45720</xdr:rowOff>
              </to>
            </anchor>
          </controlPr>
        </control>
      </mc:Choice>
      <mc:Fallback>
        <control shapeId="1134" r:id="rId40" name="CheckBox6"/>
      </mc:Fallback>
    </mc:AlternateContent>
    <mc:AlternateContent xmlns:mc="http://schemas.openxmlformats.org/markup-compatibility/2006">
      <mc:Choice Requires="x14">
        <control shapeId="1135" r:id="rId42" name="CheckBox7">
          <controlPr autoLine="0" autoPict="0" altText="Flur_x000a_" r:id="rId43">
            <anchor moveWithCells="1">
              <from>
                <xdr:col>3</xdr:col>
                <xdr:colOff>1127760</xdr:colOff>
                <xdr:row>1006634</xdr:row>
                <xdr:rowOff>45720</xdr:rowOff>
              </from>
              <to>
                <xdr:col>5</xdr:col>
                <xdr:colOff>144780</xdr:colOff>
                <xdr:row>1006634</xdr:row>
                <xdr:rowOff>45720</xdr:rowOff>
              </to>
            </anchor>
          </controlPr>
        </control>
      </mc:Choice>
      <mc:Fallback>
        <control shapeId="1135" r:id="rId42" name="CheckBox7"/>
      </mc:Fallback>
    </mc:AlternateContent>
    <mc:AlternateContent xmlns:mc="http://schemas.openxmlformats.org/markup-compatibility/2006">
      <mc:Choice Requires="x14">
        <control shapeId="1136" r:id="rId44" name="CheckBox9">
          <controlPr autoLine="0" autoPict="0" altText="Flur_x000a_" r:id="rId45">
            <anchor moveWithCells="1" sizeWithCells="1">
              <from>
                <xdr:col>6683</xdr:col>
                <xdr:colOff>182880</xdr:colOff>
                <xdr:row>1006634</xdr:row>
                <xdr:rowOff>45720</xdr:rowOff>
              </from>
              <to>
                <xdr:col>7033</xdr:col>
                <xdr:colOff>373380</xdr:colOff>
                <xdr:row>1006634</xdr:row>
                <xdr:rowOff>45720</xdr:rowOff>
              </to>
            </anchor>
          </controlPr>
        </control>
      </mc:Choice>
      <mc:Fallback>
        <control shapeId="1136" r:id="rId44" name="CheckBox9"/>
      </mc:Fallback>
    </mc:AlternateContent>
    <mc:AlternateContent xmlns:mc="http://schemas.openxmlformats.org/markup-compatibility/2006">
      <mc:Choice Requires="x14">
        <control shapeId="1137" r:id="rId46" name="CheckBox8">
          <controlPr autoLine="0" altText="Flur_x000a_" r:id="rId47">
            <anchor>
              <from>
                <xdr:col>135</xdr:col>
                <xdr:colOff>175260</xdr:colOff>
                <xdr:row>1006634</xdr:row>
                <xdr:rowOff>45720</xdr:rowOff>
              </from>
              <to>
                <xdr:col>135</xdr:col>
                <xdr:colOff>182880</xdr:colOff>
                <xdr:row>1006634</xdr:row>
                <xdr:rowOff>53340</xdr:rowOff>
              </to>
            </anchor>
          </controlPr>
        </control>
      </mc:Choice>
      <mc:Fallback>
        <control shapeId="1137" r:id="rId46" name="CheckBox8"/>
      </mc:Fallback>
    </mc:AlternateContent>
    <mc:AlternateContent xmlns:mc="http://schemas.openxmlformats.org/markup-compatibility/2006">
      <mc:Choice Requires="x14">
        <control shapeId="1138" r:id="rId48" name="CheckBox10">
          <controlPr autoLine="0" altText="Flur_x000a_" r:id="rId49">
            <anchor moveWithCells="1">
              <from>
                <xdr:col>333</xdr:col>
                <xdr:colOff>381000</xdr:colOff>
                <xdr:row>1006634</xdr:row>
                <xdr:rowOff>45720</xdr:rowOff>
              </from>
              <to>
                <xdr:col>333</xdr:col>
                <xdr:colOff>388620</xdr:colOff>
                <xdr:row>1006634</xdr:row>
                <xdr:rowOff>53340</xdr:rowOff>
              </to>
            </anchor>
          </controlPr>
        </control>
      </mc:Choice>
      <mc:Fallback>
        <control shapeId="1138" r:id="rId48" name="CheckBox10"/>
      </mc:Fallback>
    </mc:AlternateContent>
    <mc:AlternateContent xmlns:mc="http://schemas.openxmlformats.org/markup-compatibility/2006">
      <mc:Choice Requires="x14">
        <control shapeId="1139" r:id="rId50" name="CheckBox11">
          <controlPr autoLine="0" autoPict="0" altText="Flur_x000a_" r:id="rId51">
            <anchor moveWithCells="1" sizeWithCells="1">
              <from>
                <xdr:col>4272</xdr:col>
                <xdr:colOff>533400</xdr:colOff>
                <xdr:row>1006634</xdr:row>
                <xdr:rowOff>45720</xdr:rowOff>
              </from>
              <to>
                <xdr:col>4657</xdr:col>
                <xdr:colOff>556260</xdr:colOff>
                <xdr:row>1006634</xdr:row>
                <xdr:rowOff>45720</xdr:rowOff>
              </to>
            </anchor>
          </controlPr>
        </control>
      </mc:Choice>
      <mc:Fallback>
        <control shapeId="1139" r:id="rId50" name="CheckBox1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prompt="Bitte die Leuchtmitteltypen auswählen, die ausgetauscht werden sollen!">
          <x14:formula1>
            <xm:f>Hintergrundberechnung_gesperrt!$C$37:$C$44</xm:f>
          </x14:formula1>
          <xm:sqref>F57 D57</xm:sqref>
        </x14:dataValidation>
        <x14:dataValidation type="list" allowBlank="1" showInputMessage="1" showErrorMessage="1">
          <x14:formula1>
            <xm:f>Hintergrundberechnung_gesperrt!$A$7:$A$9</xm:f>
          </x14:formula1>
          <xm:sqref>D71</xm:sqref>
        </x14:dataValidation>
        <x14:dataValidation type="list" allowBlank="1" showInputMessage="1" showErrorMessage="1">
          <x14:formula1>
            <xm:f>Hintergrundberechnung_gesperrt!$C$2:$C$27</xm:f>
          </x14:formula1>
          <xm:sqref>D12</xm:sqref>
        </x14:dataValidation>
        <x14:dataValidation type="list" allowBlank="1" showInputMessage="1" showErrorMessage="1">
          <x14:formula1>
            <xm:f>Hintergrundberechnung_gesperrt!$A$12:$A$17</xm:f>
          </x14:formula1>
          <xm:sqref>D21</xm:sqref>
        </x14:dataValidation>
        <x14:dataValidation type="list" allowBlank="1" showInputMessage="1" showErrorMessage="1">
          <x14:formula1>
            <xm:f>Hintergrundberechnung_gesperrt!$C$47:$C$50</xm:f>
          </x14:formula1>
          <xm:sqref>D53</xm:sqref>
        </x14:dataValidation>
        <x14:dataValidation type="list" allowBlank="1" showInputMessage="1" showErrorMessage="1">
          <x14:formula1>
            <xm:f>Hintergrundberechnung_gesperrt!$C$53:$C$55</xm:f>
          </x14:formula1>
          <xm:sqref>F91</xm:sqref>
        </x14:dataValidation>
        <x14:dataValidation type="list" allowBlank="1" showInputMessage="1" showErrorMessage="1">
          <x14:formula1>
            <xm:f>Hintergrundberechnung_gesperrt!$A$26:$A$33</xm:f>
          </x14:formula1>
          <xm:sqref>D36</xm:sqref>
        </x14:dataValidation>
        <x14:dataValidation type="list" allowBlank="1" showInputMessage="1" prompt="Bitte die neuen, geplanten Leuchtmittel auswählen!">
          <x14:formula1>
            <xm:f>Hintergrundberechnung_gesperrt!$C$31:$C$35</xm:f>
          </x14:formula1>
          <xm:sqref>D61</xm:sqref>
        </x14:dataValidation>
        <x14:dataValidation type="list" allowBlank="1" showInputMessage="1" showErrorMessage="1" errorTitle="Leuchtmitteltyp 2" prompt="Bitte die neuen, geplanten Leuchtmittel auswählen">
          <x14:formula1>
            <xm:f>Hintergrundberechnung_gesperrt!$C$31:$C$35</xm:f>
          </x14:formula1>
          <xm:sqref>E61</xm:sqref>
        </x14:dataValidation>
        <x14:dataValidation type="list" allowBlank="1" showInputMessage="1" showErrorMessage="1" prompt="Bitte die neuen, geplanten Leuchtmittel auswählen">
          <x14:formula1>
            <xm:f>Hintergrundberechnung_gesperrt!$C$31:$C$35</xm:f>
          </x14:formula1>
          <xm:sqref>F61:G61</xm:sqref>
        </x14:dataValidation>
        <x14:dataValidation type="list" allowBlank="1" showInputMessage="1" showErrorMessage="1" errorTitle="Leuchtmitteltyp 2" prompt="Bitte die Leuchtmitteltypen auswählen, die ausgetauscht werden sollen!">
          <x14:formula1>
            <xm:f>Hintergrundberechnung_gesperrt!$C$37:$C$44</xm:f>
          </x14:formula1>
          <xm:sqref>E57</xm:sqref>
        </x14:dataValidation>
        <x14:dataValidation type="list" allowBlank="1" showInputMessage="1" showErrorMessage="1">
          <x14:formula1>
            <xm:f>Hintergrundberechnung_gesperrt!$C$37:$C$44</xm:f>
          </x14:formula1>
          <xm:sqref>G57</xm:sqref>
        </x14:dataValidation>
        <x14:dataValidation type="list" allowBlank="1" showInputMessage="1" showErrorMessage="1">
          <x14:formula1>
            <xm:f>Hintergrundberechnung_gesperrt!$E$2:$E$10</xm:f>
          </x14:formula1>
          <xm:sqref>G11</xm:sqref>
        </x14:dataValidation>
        <x14:dataValidation type="list" allowBlank="1" showInputMessage="1" showErrorMessage="1">
          <x14:formula1>
            <xm:f>Hintergrundberechnung_gesperrt!$A$2:$A$4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88"/>
  <sheetViews>
    <sheetView workbookViewId="0">
      <selection activeCell="F16" sqref="F16"/>
    </sheetView>
  </sheetViews>
  <sheetFormatPr baseColWidth="10" defaultColWidth="11.44140625" defaultRowHeight="14.4" x14ac:dyDescent="0.3"/>
  <cols>
    <col min="1" max="1" width="54.88671875" style="241" bestFit="1" customWidth="1"/>
    <col min="2" max="2" width="5.5546875" style="241" customWidth="1"/>
    <col min="3" max="3" width="42.88671875" style="241" bestFit="1" customWidth="1"/>
    <col min="4" max="4" width="5.5546875" style="243" customWidth="1"/>
    <col min="5" max="5" width="36.33203125" style="241" customWidth="1"/>
    <col min="6" max="6" width="25.44140625" style="241" bestFit="1" customWidth="1"/>
    <col min="7" max="7" width="15.6640625" style="241" customWidth="1"/>
    <col min="8" max="16384" width="11.44140625" style="241"/>
  </cols>
  <sheetData>
    <row r="1" spans="1:8" x14ac:dyDescent="0.3">
      <c r="A1" s="306" t="s">
        <v>44</v>
      </c>
      <c r="B1" s="280"/>
      <c r="C1" s="306" t="s">
        <v>59</v>
      </c>
      <c r="D1" s="280"/>
      <c r="E1" s="303" t="s">
        <v>134</v>
      </c>
      <c r="F1" s="282"/>
      <c r="G1" s="282"/>
      <c r="H1" s="282"/>
    </row>
    <row r="2" spans="1:8" x14ac:dyDescent="0.3">
      <c r="A2" s="304" t="s">
        <v>23</v>
      </c>
      <c r="B2" s="283"/>
      <c r="C2" s="304" t="s">
        <v>23</v>
      </c>
      <c r="D2" s="283"/>
      <c r="E2" s="304" t="s">
        <v>23</v>
      </c>
      <c r="F2" s="282"/>
      <c r="G2" s="282"/>
      <c r="H2" s="282"/>
    </row>
    <row r="3" spans="1:8" x14ac:dyDescent="0.3">
      <c r="A3" s="304" t="s">
        <v>123</v>
      </c>
      <c r="B3" s="283"/>
      <c r="C3" s="304" t="s">
        <v>61</v>
      </c>
      <c r="D3" s="283"/>
      <c r="E3" s="305" t="s">
        <v>135</v>
      </c>
      <c r="F3" s="282"/>
      <c r="G3" s="282"/>
      <c r="H3" s="282"/>
    </row>
    <row r="4" spans="1:8" x14ac:dyDescent="0.3">
      <c r="A4" s="304" t="s">
        <v>124</v>
      </c>
      <c r="B4" s="283"/>
      <c r="C4" s="304" t="s">
        <v>62</v>
      </c>
      <c r="D4" s="283"/>
      <c r="E4" s="305" t="s">
        <v>137</v>
      </c>
      <c r="F4" s="282"/>
      <c r="G4" s="282"/>
      <c r="H4" s="282"/>
    </row>
    <row r="5" spans="1:8" ht="15" x14ac:dyDescent="0.25">
      <c r="A5" s="283"/>
      <c r="B5" s="283"/>
      <c r="C5" s="304" t="s">
        <v>66</v>
      </c>
      <c r="D5" s="283"/>
      <c r="E5" s="305" t="s">
        <v>138</v>
      </c>
      <c r="F5" s="282"/>
      <c r="G5" s="282"/>
      <c r="H5" s="282"/>
    </row>
    <row r="6" spans="1:8" x14ac:dyDescent="0.3">
      <c r="A6" s="306" t="s">
        <v>42</v>
      </c>
      <c r="B6" s="280"/>
      <c r="C6" s="304" t="s">
        <v>63</v>
      </c>
      <c r="D6" s="283"/>
      <c r="E6" s="305" t="s">
        <v>136</v>
      </c>
      <c r="F6" s="282"/>
      <c r="G6" s="282"/>
      <c r="H6" s="282"/>
    </row>
    <row r="7" spans="1:8" x14ac:dyDescent="0.3">
      <c r="A7" s="304" t="s">
        <v>23</v>
      </c>
      <c r="B7" s="283"/>
      <c r="C7" s="307" t="s">
        <v>65</v>
      </c>
      <c r="D7" s="284"/>
      <c r="E7" s="305" t="s">
        <v>139</v>
      </c>
      <c r="F7" s="282"/>
      <c r="G7" s="282"/>
      <c r="H7" s="282"/>
    </row>
    <row r="8" spans="1:8" x14ac:dyDescent="0.3">
      <c r="A8" s="304" t="s">
        <v>12</v>
      </c>
      <c r="B8" s="283"/>
      <c r="C8" s="307" t="s">
        <v>64</v>
      </c>
      <c r="D8" s="284"/>
      <c r="E8" s="305" t="s">
        <v>140</v>
      </c>
      <c r="F8" s="282"/>
      <c r="G8" s="282"/>
      <c r="H8" s="282"/>
    </row>
    <row r="9" spans="1:8" x14ac:dyDescent="0.3">
      <c r="A9" s="304" t="s">
        <v>24</v>
      </c>
      <c r="B9" s="283"/>
      <c r="C9" s="307" t="s">
        <v>67</v>
      </c>
      <c r="D9" s="284"/>
      <c r="E9" s="305" t="s">
        <v>141</v>
      </c>
      <c r="F9" s="282"/>
      <c r="G9" s="282"/>
      <c r="H9" s="282"/>
    </row>
    <row r="10" spans="1:8" ht="15" x14ac:dyDescent="0.25">
      <c r="A10" s="283"/>
      <c r="B10" s="283"/>
      <c r="C10" s="307" t="s">
        <v>68</v>
      </c>
      <c r="D10" s="284"/>
      <c r="E10" s="305" t="s">
        <v>142</v>
      </c>
      <c r="F10" s="282"/>
      <c r="G10" s="282"/>
      <c r="H10" s="282"/>
    </row>
    <row r="11" spans="1:8" ht="15" x14ac:dyDescent="0.25">
      <c r="A11" s="306" t="s">
        <v>45</v>
      </c>
      <c r="B11" s="280"/>
      <c r="C11" s="307" t="s">
        <v>69</v>
      </c>
      <c r="D11" s="284"/>
      <c r="E11" s="282"/>
      <c r="F11" s="282"/>
      <c r="G11" s="282"/>
      <c r="H11" s="282"/>
    </row>
    <row r="12" spans="1:8" x14ac:dyDescent="0.3">
      <c r="A12" s="304" t="s">
        <v>23</v>
      </c>
      <c r="B12" s="283"/>
      <c r="C12" s="307" t="s">
        <v>70</v>
      </c>
      <c r="D12" s="284"/>
      <c r="E12" s="282"/>
      <c r="F12" s="282"/>
      <c r="G12" s="282"/>
      <c r="H12" s="282"/>
    </row>
    <row r="13" spans="1:8" ht="15" x14ac:dyDescent="0.25">
      <c r="A13" s="304" t="s">
        <v>46</v>
      </c>
      <c r="B13" s="283"/>
      <c r="C13" s="307" t="s">
        <v>71</v>
      </c>
      <c r="D13" s="284"/>
      <c r="E13" s="282"/>
      <c r="F13" s="282"/>
      <c r="G13" s="282"/>
      <c r="H13" s="282"/>
    </row>
    <row r="14" spans="1:8" ht="15" x14ac:dyDescent="0.25">
      <c r="A14" s="304" t="s">
        <v>47</v>
      </c>
      <c r="B14" s="283"/>
      <c r="C14" s="307" t="s">
        <v>72</v>
      </c>
      <c r="D14" s="284"/>
      <c r="E14" s="282"/>
      <c r="F14" s="282"/>
      <c r="G14" s="282"/>
      <c r="H14" s="282"/>
    </row>
    <row r="15" spans="1:8" ht="15" x14ac:dyDescent="0.25">
      <c r="A15" s="304" t="s">
        <v>117</v>
      </c>
      <c r="B15" s="283"/>
      <c r="C15" s="307" t="s">
        <v>73</v>
      </c>
      <c r="D15" s="284"/>
      <c r="E15" s="282"/>
      <c r="F15" s="282"/>
      <c r="G15" s="282"/>
      <c r="H15" s="282"/>
    </row>
    <row r="16" spans="1:8" x14ac:dyDescent="0.3">
      <c r="A16" s="304" t="s">
        <v>122</v>
      </c>
      <c r="B16" s="283"/>
      <c r="C16" s="304" t="s">
        <v>74</v>
      </c>
      <c r="D16" s="283"/>
      <c r="E16" s="282"/>
      <c r="F16" s="282"/>
      <c r="G16" s="282"/>
      <c r="H16" s="282"/>
    </row>
    <row r="17" spans="1:9" ht="15" x14ac:dyDescent="0.25">
      <c r="A17" s="304" t="s">
        <v>107</v>
      </c>
      <c r="B17" s="283"/>
      <c r="C17" s="304" t="s">
        <v>75</v>
      </c>
      <c r="D17" s="283"/>
      <c r="E17" s="282"/>
      <c r="F17" s="282"/>
      <c r="G17" s="282"/>
      <c r="H17" s="282"/>
    </row>
    <row r="18" spans="1:9" x14ac:dyDescent="0.3">
      <c r="A18" s="306" t="s">
        <v>56</v>
      </c>
      <c r="B18" s="280"/>
      <c r="C18" s="304" t="s">
        <v>76</v>
      </c>
      <c r="D18" s="283"/>
      <c r="E18" s="282"/>
      <c r="F18" s="282"/>
      <c r="G18" s="282"/>
      <c r="H18" s="282"/>
    </row>
    <row r="19" spans="1:9" x14ac:dyDescent="0.3">
      <c r="A19" s="304" t="s">
        <v>23</v>
      </c>
      <c r="B19" s="283"/>
      <c r="C19" s="304" t="s">
        <v>77</v>
      </c>
      <c r="D19" s="283"/>
      <c r="E19" s="282"/>
      <c r="F19" s="282"/>
      <c r="G19" s="282"/>
      <c r="H19" s="282"/>
    </row>
    <row r="20" spans="1:9" x14ac:dyDescent="0.3">
      <c r="A20" s="304" t="s">
        <v>57</v>
      </c>
      <c r="B20" s="283"/>
      <c r="C20" s="304" t="s">
        <v>78</v>
      </c>
      <c r="D20" s="283"/>
      <c r="E20" s="282"/>
      <c r="F20" s="282"/>
      <c r="G20" s="282"/>
      <c r="H20" s="282"/>
    </row>
    <row r="21" spans="1:9" x14ac:dyDescent="0.3">
      <c r="A21" s="304" t="s">
        <v>104</v>
      </c>
      <c r="B21" s="283"/>
      <c r="C21" s="304" t="s">
        <v>79</v>
      </c>
      <c r="D21" s="283"/>
      <c r="E21" s="282"/>
      <c r="F21" s="282"/>
      <c r="G21" s="282"/>
      <c r="H21" s="282"/>
    </row>
    <row r="22" spans="1:9" ht="15" x14ac:dyDescent="0.25">
      <c r="A22" s="304" t="s">
        <v>106</v>
      </c>
      <c r="B22" s="283"/>
      <c r="C22" s="304" t="s">
        <v>60</v>
      </c>
      <c r="D22" s="283"/>
      <c r="E22" s="282"/>
      <c r="F22" s="282"/>
      <c r="G22" s="282"/>
      <c r="H22" s="282"/>
    </row>
    <row r="23" spans="1:9" x14ac:dyDescent="0.3">
      <c r="A23" s="304" t="s">
        <v>105</v>
      </c>
      <c r="B23" s="283"/>
      <c r="C23" s="304" t="s">
        <v>80</v>
      </c>
      <c r="D23" s="283"/>
      <c r="E23" s="282"/>
      <c r="F23" s="282"/>
      <c r="G23" s="282"/>
      <c r="H23" s="282"/>
    </row>
    <row r="24" spans="1:9" x14ac:dyDescent="0.3">
      <c r="A24" s="285"/>
      <c r="B24" s="285"/>
      <c r="C24" s="304" t="s">
        <v>81</v>
      </c>
      <c r="D24" s="283"/>
      <c r="E24" s="282"/>
      <c r="F24" s="282"/>
      <c r="G24" s="282"/>
      <c r="H24" s="282"/>
    </row>
    <row r="25" spans="1:9" ht="15" x14ac:dyDescent="0.25">
      <c r="A25" s="306" t="s">
        <v>43</v>
      </c>
      <c r="B25" s="280"/>
      <c r="C25" s="304" t="s">
        <v>82</v>
      </c>
      <c r="D25" s="283"/>
      <c r="E25" s="282"/>
      <c r="F25" s="282"/>
      <c r="G25" s="282"/>
      <c r="H25" s="282"/>
    </row>
    <row r="26" spans="1:9" x14ac:dyDescent="0.3">
      <c r="A26" s="304" t="s">
        <v>23</v>
      </c>
      <c r="B26" s="283"/>
      <c r="C26" s="304" t="s">
        <v>83</v>
      </c>
      <c r="D26" s="283"/>
      <c r="E26" s="282"/>
      <c r="F26" s="282"/>
      <c r="G26" s="282"/>
      <c r="H26" s="282"/>
    </row>
    <row r="27" spans="1:9" ht="15" x14ac:dyDescent="0.25">
      <c r="A27" s="304" t="s">
        <v>49</v>
      </c>
      <c r="B27" s="283"/>
      <c r="C27" s="304" t="s">
        <v>84</v>
      </c>
      <c r="D27" s="283"/>
      <c r="E27" s="282"/>
      <c r="F27" s="282"/>
      <c r="G27" s="282"/>
      <c r="H27" s="282"/>
    </row>
    <row r="28" spans="1:9" ht="15" x14ac:dyDescent="0.25">
      <c r="A28" s="304" t="s">
        <v>50</v>
      </c>
      <c r="B28" s="283"/>
      <c r="C28" s="283"/>
      <c r="D28" s="283"/>
      <c r="E28" s="282"/>
      <c r="F28" s="282"/>
      <c r="G28" s="282"/>
      <c r="H28" s="282"/>
    </row>
    <row r="29" spans="1:9" ht="15" x14ac:dyDescent="0.25">
      <c r="A29" s="304" t="s">
        <v>51</v>
      </c>
      <c r="B29" s="283"/>
      <c r="C29" s="306" t="s">
        <v>86</v>
      </c>
      <c r="D29" s="280"/>
      <c r="E29" s="281"/>
      <c r="F29" s="286"/>
      <c r="G29" s="282"/>
      <c r="H29" s="282"/>
      <c r="I29" s="242"/>
    </row>
    <row r="30" spans="1:9" ht="15" x14ac:dyDescent="0.25">
      <c r="A30" s="304" t="s">
        <v>52</v>
      </c>
      <c r="B30" s="283"/>
      <c r="C30" s="305"/>
      <c r="D30" s="290"/>
      <c r="E30" s="282"/>
      <c r="F30" s="282"/>
      <c r="G30" s="282"/>
      <c r="H30" s="282"/>
    </row>
    <row r="31" spans="1:9" x14ac:dyDescent="0.3">
      <c r="A31" s="304" t="s">
        <v>54</v>
      </c>
      <c r="B31" s="283"/>
      <c r="C31" s="304" t="s">
        <v>23</v>
      </c>
      <c r="D31" s="283"/>
      <c r="E31" s="282"/>
      <c r="F31" s="282"/>
      <c r="G31" s="282"/>
      <c r="H31" s="282"/>
    </row>
    <row r="32" spans="1:9" x14ac:dyDescent="0.3">
      <c r="A32" s="304" t="s">
        <v>53</v>
      </c>
      <c r="B32" s="283"/>
      <c r="C32" s="304" t="s">
        <v>11</v>
      </c>
      <c r="D32" s="283"/>
      <c r="E32" s="282"/>
      <c r="F32" s="287"/>
      <c r="G32" s="282"/>
      <c r="H32" s="282"/>
    </row>
    <row r="33" spans="1:8" ht="15" x14ac:dyDescent="0.25">
      <c r="A33" s="304" t="s">
        <v>38</v>
      </c>
      <c r="B33" s="283"/>
      <c r="C33" s="304" t="s">
        <v>0</v>
      </c>
      <c r="D33" s="283"/>
      <c r="E33" s="282"/>
      <c r="F33" s="282"/>
      <c r="G33" s="282"/>
      <c r="H33" s="282"/>
    </row>
    <row r="34" spans="1:8" ht="15" x14ac:dyDescent="0.25">
      <c r="A34" s="283"/>
      <c r="B34" s="283"/>
      <c r="C34" s="304" t="s">
        <v>4</v>
      </c>
      <c r="D34" s="283"/>
      <c r="E34" s="282"/>
      <c r="F34" s="282"/>
      <c r="G34" s="282"/>
      <c r="H34" s="282"/>
    </row>
    <row r="35" spans="1:8" x14ac:dyDescent="0.3">
      <c r="A35" s="306" t="s">
        <v>223</v>
      </c>
      <c r="B35" s="283"/>
      <c r="C35" s="304" t="s">
        <v>127</v>
      </c>
      <c r="D35" s="283"/>
      <c r="E35" s="282"/>
      <c r="F35" s="288"/>
      <c r="G35" s="282"/>
      <c r="H35" s="282"/>
    </row>
    <row r="36" spans="1:8" x14ac:dyDescent="0.3">
      <c r="A36" s="304" t="s">
        <v>23</v>
      </c>
      <c r="B36" s="283"/>
      <c r="C36" s="280"/>
      <c r="D36" s="280"/>
      <c r="E36" s="282"/>
      <c r="F36" s="282"/>
      <c r="G36" s="282"/>
      <c r="H36" s="282"/>
    </row>
    <row r="37" spans="1:8" x14ac:dyDescent="0.3">
      <c r="A37" s="304" t="s">
        <v>246</v>
      </c>
      <c r="B37" s="283"/>
      <c r="C37" s="304" t="s">
        <v>23</v>
      </c>
      <c r="D37" s="283"/>
      <c r="E37" s="289"/>
      <c r="F37" s="290"/>
      <c r="G37" s="282"/>
      <c r="H37" s="282"/>
    </row>
    <row r="38" spans="1:8" ht="15.6" x14ac:dyDescent="0.3">
      <c r="A38" s="305" t="s">
        <v>243</v>
      </c>
      <c r="B38" s="283"/>
      <c r="C38" s="310" t="s">
        <v>2</v>
      </c>
      <c r="D38" s="291"/>
      <c r="E38" s="289"/>
      <c r="F38" s="290"/>
      <c r="G38" s="282"/>
      <c r="H38" s="282"/>
    </row>
    <row r="39" spans="1:8" x14ac:dyDescent="0.3">
      <c r="B39" s="283"/>
      <c r="C39" s="304" t="s">
        <v>1</v>
      </c>
      <c r="D39" s="283"/>
      <c r="E39" s="289"/>
      <c r="F39" s="290"/>
      <c r="G39" s="282"/>
      <c r="H39" s="282"/>
    </row>
    <row r="40" spans="1:8" x14ac:dyDescent="0.3">
      <c r="B40" s="283"/>
      <c r="C40" s="304" t="s">
        <v>126</v>
      </c>
      <c r="D40" s="283"/>
      <c r="E40" s="289"/>
      <c r="F40" s="288"/>
      <c r="G40" s="282"/>
      <c r="H40" s="282"/>
    </row>
    <row r="41" spans="1:8" x14ac:dyDescent="0.3">
      <c r="A41" s="304" t="s">
        <v>23</v>
      </c>
      <c r="B41" s="283"/>
      <c r="C41" s="304" t="s">
        <v>0</v>
      </c>
      <c r="D41" s="283"/>
      <c r="E41" s="289"/>
      <c r="F41" s="282"/>
      <c r="G41" s="290"/>
      <c r="H41" s="282"/>
    </row>
    <row r="42" spans="1:8" x14ac:dyDescent="0.3">
      <c r="A42" s="304" t="s">
        <v>237</v>
      </c>
      <c r="B42" s="283"/>
      <c r="C42" s="305" t="s">
        <v>4</v>
      </c>
      <c r="D42" s="290"/>
      <c r="E42" s="289"/>
      <c r="F42" s="282"/>
      <c r="G42" s="282"/>
      <c r="H42" s="282"/>
    </row>
    <row r="43" spans="1:8" ht="18" x14ac:dyDescent="0.3">
      <c r="A43" s="304" t="s">
        <v>239</v>
      </c>
      <c r="B43" s="292"/>
      <c r="C43" s="304" t="s">
        <v>3</v>
      </c>
      <c r="D43" s="283"/>
      <c r="E43" s="289"/>
      <c r="F43" s="293"/>
      <c r="G43" s="282"/>
      <c r="H43" s="282"/>
    </row>
    <row r="44" spans="1:8" ht="15" customHeight="1" x14ac:dyDescent="0.3">
      <c r="A44" s="305" t="s">
        <v>243</v>
      </c>
      <c r="B44" s="292"/>
      <c r="C44" s="310" t="s">
        <v>107</v>
      </c>
      <c r="D44" s="291"/>
      <c r="E44" s="289"/>
      <c r="F44" s="290"/>
      <c r="G44" s="282"/>
      <c r="H44" s="282"/>
    </row>
    <row r="45" spans="1:8" x14ac:dyDescent="0.3">
      <c r="A45" s="280" t="s">
        <v>238</v>
      </c>
      <c r="B45" s="282"/>
      <c r="C45" s="283"/>
      <c r="D45" s="283"/>
      <c r="E45" s="290"/>
      <c r="F45" s="290"/>
      <c r="G45" s="282"/>
      <c r="H45" s="282"/>
    </row>
    <row r="46" spans="1:8" x14ac:dyDescent="0.3">
      <c r="A46" s="305" t="s">
        <v>23</v>
      </c>
      <c r="B46" s="282"/>
      <c r="C46" s="311" t="s">
        <v>92</v>
      </c>
      <c r="D46" s="294"/>
      <c r="E46" s="290"/>
      <c r="F46" s="290"/>
      <c r="G46" s="282"/>
      <c r="H46" s="282"/>
    </row>
    <row r="47" spans="1:8" x14ac:dyDescent="0.3">
      <c r="A47" s="304" t="s">
        <v>240</v>
      </c>
      <c r="B47" s="283"/>
      <c r="C47" s="304" t="s">
        <v>23</v>
      </c>
      <c r="D47" s="283"/>
      <c r="E47" s="290"/>
      <c r="F47" s="290"/>
      <c r="G47" s="282"/>
      <c r="H47" s="282"/>
    </row>
    <row r="48" spans="1:8" ht="15.75" customHeight="1" x14ac:dyDescent="0.3">
      <c r="A48" s="305" t="s">
        <v>243</v>
      </c>
      <c r="B48" s="283"/>
      <c r="C48" s="312" t="s">
        <v>93</v>
      </c>
      <c r="D48" s="295"/>
      <c r="E48" s="290"/>
      <c r="F48" s="290"/>
      <c r="G48" s="282"/>
      <c r="H48" s="282"/>
    </row>
    <row r="49" spans="1:8" x14ac:dyDescent="0.3">
      <c r="B49" s="283"/>
      <c r="C49" s="312" t="s">
        <v>94</v>
      </c>
      <c r="D49" s="295"/>
      <c r="E49" s="290"/>
      <c r="F49" s="290"/>
      <c r="G49" s="282"/>
      <c r="H49" s="282"/>
    </row>
    <row r="50" spans="1:8" x14ac:dyDescent="0.3">
      <c r="A50" s="304" t="s">
        <v>23</v>
      </c>
      <c r="B50" s="283"/>
      <c r="C50" s="312" t="s">
        <v>95</v>
      </c>
      <c r="D50" s="295"/>
      <c r="E50" s="282"/>
      <c r="F50" s="290"/>
      <c r="G50" s="290"/>
      <c r="H50" s="282"/>
    </row>
    <row r="51" spans="1:8" x14ac:dyDescent="0.3">
      <c r="A51" s="304" t="s">
        <v>241</v>
      </c>
      <c r="B51" s="283"/>
      <c r="C51" s="295"/>
      <c r="D51" s="295"/>
      <c r="E51" s="282"/>
      <c r="F51" s="290"/>
      <c r="G51" s="290"/>
      <c r="H51" s="282"/>
    </row>
    <row r="52" spans="1:8" x14ac:dyDescent="0.3">
      <c r="A52" s="304" t="s">
        <v>243</v>
      </c>
      <c r="B52" s="283"/>
      <c r="C52" s="311" t="s">
        <v>23</v>
      </c>
      <c r="D52" s="294"/>
      <c r="E52" s="282"/>
      <c r="F52" s="282"/>
      <c r="G52" s="282"/>
      <c r="H52" s="282"/>
    </row>
    <row r="53" spans="1:8" x14ac:dyDescent="0.3">
      <c r="A53" s="283"/>
      <c r="B53" s="283"/>
      <c r="C53" s="312">
        <v>10</v>
      </c>
      <c r="D53" s="295"/>
      <c r="E53" s="282"/>
      <c r="F53" s="282"/>
      <c r="G53" s="282"/>
      <c r="H53" s="282"/>
    </row>
    <row r="54" spans="1:8" x14ac:dyDescent="0.3">
      <c r="A54" s="283"/>
      <c r="B54" s="283"/>
      <c r="C54" s="304">
        <v>20</v>
      </c>
      <c r="D54" s="283"/>
      <c r="E54" s="282"/>
      <c r="F54" s="282"/>
      <c r="G54" s="282"/>
      <c r="H54" s="282"/>
    </row>
    <row r="55" spans="1:8" x14ac:dyDescent="0.3">
      <c r="A55" s="283"/>
      <c r="B55" s="283"/>
      <c r="C55" s="304">
        <v>30</v>
      </c>
      <c r="D55" s="283"/>
      <c r="E55" s="282"/>
      <c r="F55" s="282"/>
      <c r="G55" s="282"/>
      <c r="H55" s="282"/>
    </row>
    <row r="56" spans="1:8" x14ac:dyDescent="0.3">
      <c r="A56" s="283"/>
      <c r="B56" s="283"/>
      <c r="C56" s="290"/>
      <c r="D56" s="290"/>
      <c r="E56" s="290"/>
      <c r="F56" s="290"/>
      <c r="G56" s="282"/>
      <c r="H56" s="282"/>
    </row>
    <row r="57" spans="1:8" x14ac:dyDescent="0.3">
      <c r="A57" s="283"/>
      <c r="B57" s="283"/>
      <c r="C57" s="296"/>
      <c r="D57" s="296"/>
      <c r="E57" s="297"/>
      <c r="F57" s="290"/>
      <c r="G57" s="282"/>
      <c r="H57" s="282"/>
    </row>
    <row r="58" spans="1:8" x14ac:dyDescent="0.3">
      <c r="A58" s="280"/>
      <c r="B58" s="280"/>
      <c r="C58" s="298"/>
      <c r="D58" s="298"/>
      <c r="E58" s="297"/>
      <c r="F58" s="290"/>
      <c r="G58" s="282"/>
      <c r="H58" s="282"/>
    </row>
    <row r="59" spans="1:8" x14ac:dyDescent="0.3">
      <c r="A59" s="282"/>
      <c r="B59" s="282"/>
      <c r="C59" s="296"/>
      <c r="D59" s="296"/>
      <c r="E59" s="297"/>
      <c r="F59" s="290"/>
      <c r="G59" s="282"/>
      <c r="H59" s="282"/>
    </row>
    <row r="60" spans="1:8" x14ac:dyDescent="0.3">
      <c r="A60" s="282"/>
      <c r="B60" s="282"/>
      <c r="C60" s="296"/>
      <c r="D60" s="296"/>
      <c r="E60" s="297"/>
      <c r="F60" s="290"/>
      <c r="G60" s="282"/>
      <c r="H60" s="282"/>
    </row>
    <row r="61" spans="1:8" x14ac:dyDescent="0.3">
      <c r="A61" s="282"/>
      <c r="B61" s="282"/>
      <c r="C61" s="290"/>
      <c r="D61" s="290"/>
      <c r="E61" s="290"/>
      <c r="F61" s="290"/>
      <c r="G61" s="282"/>
      <c r="H61" s="282"/>
    </row>
    <row r="62" spans="1:8" x14ac:dyDescent="0.3">
      <c r="A62" s="282"/>
      <c r="B62" s="282"/>
      <c r="C62" s="299"/>
      <c r="D62" s="308"/>
      <c r="E62" s="282"/>
      <c r="F62" s="282"/>
      <c r="G62" s="282"/>
      <c r="H62" s="282"/>
    </row>
    <row r="63" spans="1:8" x14ac:dyDescent="0.3">
      <c r="A63" s="282"/>
      <c r="B63" s="282"/>
      <c r="C63" s="300"/>
      <c r="D63" s="296"/>
      <c r="E63" s="282"/>
      <c r="F63" s="282"/>
      <c r="G63" s="282"/>
      <c r="H63" s="282"/>
    </row>
    <row r="64" spans="1:8" ht="15.6" x14ac:dyDescent="0.3">
      <c r="A64" s="282"/>
      <c r="B64" s="282"/>
      <c r="C64" s="291"/>
      <c r="D64" s="291"/>
      <c r="E64" s="282"/>
      <c r="F64" s="282"/>
      <c r="G64" s="282"/>
      <c r="H64" s="282"/>
    </row>
    <row r="65" spans="1:8" x14ac:dyDescent="0.3">
      <c r="A65" s="282"/>
      <c r="B65" s="282"/>
      <c r="C65" s="283"/>
      <c r="D65" s="283"/>
      <c r="E65" s="282"/>
      <c r="F65" s="282"/>
      <c r="G65" s="282"/>
      <c r="H65" s="282"/>
    </row>
    <row r="66" spans="1:8" x14ac:dyDescent="0.3">
      <c r="A66" s="282"/>
      <c r="B66" s="282"/>
      <c r="C66" s="301"/>
      <c r="D66" s="301"/>
      <c r="E66" s="282"/>
      <c r="F66" s="282"/>
      <c r="G66" s="282"/>
      <c r="H66" s="282"/>
    </row>
    <row r="67" spans="1:8" x14ac:dyDescent="0.3">
      <c r="A67" s="282"/>
      <c r="B67" s="282"/>
      <c r="C67" s="282"/>
      <c r="D67" s="290"/>
      <c r="E67" s="282"/>
      <c r="F67" s="282"/>
      <c r="G67" s="282"/>
      <c r="H67" s="282"/>
    </row>
    <row r="68" spans="1:8" x14ac:dyDescent="0.3">
      <c r="A68" s="282"/>
      <c r="B68" s="282"/>
      <c r="C68" s="283"/>
      <c r="D68" s="283"/>
      <c r="E68" s="282"/>
      <c r="F68" s="282"/>
      <c r="G68" s="282"/>
      <c r="H68" s="282"/>
    </row>
    <row r="69" spans="1:8" ht="15.6" x14ac:dyDescent="0.3">
      <c r="A69" s="282"/>
      <c r="B69" s="282"/>
      <c r="C69" s="291"/>
      <c r="D69" s="291"/>
      <c r="E69" s="282"/>
      <c r="F69" s="282"/>
      <c r="G69" s="282"/>
      <c r="H69" s="282"/>
    </row>
    <row r="70" spans="1:8" x14ac:dyDescent="0.3">
      <c r="A70" s="282"/>
      <c r="B70" s="282"/>
      <c r="C70" s="294"/>
      <c r="D70" s="294"/>
      <c r="E70" s="282"/>
      <c r="F70" s="282"/>
      <c r="G70" s="282"/>
      <c r="H70" s="282"/>
    </row>
    <row r="71" spans="1:8" x14ac:dyDescent="0.3">
      <c r="A71" s="282"/>
      <c r="B71" s="282"/>
      <c r="C71" s="282"/>
      <c r="D71" s="290"/>
      <c r="E71" s="282"/>
      <c r="F71" s="282"/>
      <c r="G71" s="282"/>
      <c r="H71" s="282"/>
    </row>
    <row r="72" spans="1:8" x14ac:dyDescent="0.3">
      <c r="A72" s="282"/>
      <c r="B72" s="282"/>
      <c r="C72" s="282"/>
      <c r="D72" s="290"/>
      <c r="E72" s="282"/>
      <c r="F72" s="282"/>
      <c r="G72" s="282"/>
      <c r="H72" s="282"/>
    </row>
    <row r="73" spans="1:8" x14ac:dyDescent="0.3">
      <c r="A73" s="282"/>
      <c r="B73" s="282"/>
      <c r="C73" s="282"/>
      <c r="D73" s="290"/>
      <c r="E73" s="282"/>
      <c r="F73" s="282"/>
      <c r="G73" s="282"/>
      <c r="H73" s="282"/>
    </row>
    <row r="74" spans="1:8" x14ac:dyDescent="0.3">
      <c r="A74" s="282"/>
      <c r="B74" s="282"/>
      <c r="C74" s="282"/>
      <c r="D74" s="290"/>
      <c r="E74" s="282"/>
      <c r="F74" s="282"/>
      <c r="G74" s="282"/>
      <c r="H74" s="282"/>
    </row>
    <row r="75" spans="1:8" x14ac:dyDescent="0.3">
      <c r="A75" s="282"/>
      <c r="B75" s="282"/>
      <c r="C75" s="282"/>
      <c r="D75" s="290"/>
      <c r="E75" s="282"/>
      <c r="F75" s="282"/>
      <c r="G75" s="282"/>
      <c r="H75" s="282"/>
    </row>
    <row r="76" spans="1:8" x14ac:dyDescent="0.3">
      <c r="A76" s="282"/>
      <c r="B76" s="282"/>
      <c r="C76" s="282"/>
      <c r="D76" s="290"/>
      <c r="E76" s="282"/>
      <c r="F76" s="282"/>
      <c r="G76" s="282"/>
      <c r="H76" s="282"/>
    </row>
    <row r="77" spans="1:8" x14ac:dyDescent="0.3">
      <c r="A77" s="282"/>
      <c r="B77" s="282"/>
      <c r="C77" s="282"/>
      <c r="D77" s="290"/>
      <c r="E77" s="282"/>
      <c r="F77" s="282"/>
      <c r="G77" s="282"/>
      <c r="H77" s="282"/>
    </row>
    <row r="78" spans="1:8" x14ac:dyDescent="0.3">
      <c r="A78" s="282"/>
      <c r="B78" s="282"/>
      <c r="C78" s="282"/>
      <c r="D78" s="290"/>
      <c r="E78" s="282"/>
      <c r="F78" s="282"/>
      <c r="G78" s="282"/>
      <c r="H78" s="282"/>
    </row>
    <row r="79" spans="1:8" x14ac:dyDescent="0.3">
      <c r="A79" s="282"/>
      <c r="B79" s="282"/>
      <c r="C79" s="302"/>
      <c r="D79" s="309"/>
      <c r="E79" s="282"/>
      <c r="F79" s="282"/>
      <c r="G79" s="282"/>
      <c r="H79" s="282"/>
    </row>
    <row r="84" spans="3:5" x14ac:dyDescent="0.3">
      <c r="C84" s="241">
        <v>10</v>
      </c>
      <c r="E84" s="241">
        <v>10</v>
      </c>
    </row>
    <row r="85" spans="3:5" x14ac:dyDescent="0.3">
      <c r="C85" s="241">
        <v>15</v>
      </c>
      <c r="E85" s="241">
        <v>9</v>
      </c>
    </row>
    <row r="86" spans="3:5" x14ac:dyDescent="0.3">
      <c r="C86" s="241">
        <v>0</v>
      </c>
      <c r="E86" s="241">
        <v>0</v>
      </c>
    </row>
    <row r="87" spans="3:5" x14ac:dyDescent="0.3">
      <c r="C87" s="241">
        <f>SUM(C84:C86)</f>
        <v>25</v>
      </c>
    </row>
    <row r="88" spans="3:5" x14ac:dyDescent="0.3">
      <c r="C88" s="241">
        <f>(C84*E84+C85*E85+C86*E86)/C87</f>
        <v>9.4</v>
      </c>
    </row>
  </sheetData>
  <sheetProtection password="CC24" sheet="1" objects="1" scenarios="1" selectLockedCells="1" selectUnlockedCells="1"/>
  <dataValidations disablePrompts="1" count="1">
    <dataValidation type="list" allowBlank="1" showInputMessage="1" showErrorMessage="1" sqref="B41">
      <formula1>$A$57:$A$58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B4:P77"/>
  <sheetViews>
    <sheetView view="pageBreakPreview" topLeftCell="A41" zoomScaleNormal="100" zoomScaleSheetLayoutView="100" workbookViewId="0">
      <selection activeCell="H77" sqref="H77"/>
    </sheetView>
  </sheetViews>
  <sheetFormatPr baseColWidth="10" defaultColWidth="11.44140625" defaultRowHeight="14.4" x14ac:dyDescent="0.3"/>
  <cols>
    <col min="1" max="4" width="11.44140625" style="178"/>
    <col min="5" max="5" width="13" style="178" bestFit="1" customWidth="1"/>
    <col min="6" max="10" width="11.44140625" style="178"/>
    <col min="11" max="11" width="12.6640625" style="178" customWidth="1"/>
    <col min="12" max="12" width="11.44140625" style="178" customWidth="1"/>
    <col min="13" max="13" width="11.44140625" style="178"/>
    <col min="14" max="14" width="27.88671875" style="178" customWidth="1"/>
    <col min="15" max="16384" width="11.44140625" style="178"/>
  </cols>
  <sheetData>
    <row r="4" spans="2:12" ht="15" x14ac:dyDescent="0.25">
      <c r="I4" s="179"/>
      <c r="L4" s="180"/>
    </row>
    <row r="5" spans="2:12" ht="15.75" x14ac:dyDescent="0.25">
      <c r="C5" s="182"/>
      <c r="D5" s="181"/>
      <c r="E5" s="181"/>
      <c r="F5" s="181"/>
      <c r="G5" s="181"/>
      <c r="H5" s="193" t="s">
        <v>145</v>
      </c>
      <c r="I5" s="181"/>
      <c r="J5" s="181"/>
      <c r="K5" s="181"/>
      <c r="L5" s="180"/>
    </row>
    <row r="6" spans="2:12" ht="15.6" x14ac:dyDescent="0.3">
      <c r="C6" s="181"/>
      <c r="D6" s="181"/>
      <c r="E6" s="181"/>
      <c r="F6" s="181"/>
      <c r="G6" s="181"/>
      <c r="H6" s="183" t="s">
        <v>146</v>
      </c>
      <c r="I6" s="181"/>
      <c r="J6" s="181"/>
      <c r="K6" s="181"/>
      <c r="L6" s="180"/>
    </row>
    <row r="7" spans="2:12" ht="15.75" x14ac:dyDescent="0.25">
      <c r="C7" s="183"/>
      <c r="D7" s="181"/>
      <c r="E7" s="181"/>
      <c r="F7" s="181"/>
      <c r="G7" s="181"/>
      <c r="H7" s="183"/>
      <c r="I7" s="181"/>
      <c r="J7" s="181"/>
      <c r="K7" s="181"/>
      <c r="L7" s="180"/>
    </row>
    <row r="8" spans="2:12" ht="15.6" x14ac:dyDescent="0.3">
      <c r="C8" s="183"/>
      <c r="D8" s="183"/>
      <c r="E8" s="181"/>
      <c r="F8" s="181"/>
      <c r="G8" s="181"/>
      <c r="H8" s="183" t="s">
        <v>147</v>
      </c>
      <c r="I8" s="181"/>
      <c r="J8" s="181"/>
      <c r="K8" s="181"/>
      <c r="L8" s="180"/>
    </row>
    <row r="9" spans="2:12" ht="15.75" x14ac:dyDescent="0.25">
      <c r="C9" s="181"/>
      <c r="D9" s="181"/>
      <c r="E9" s="181"/>
      <c r="F9" s="181"/>
      <c r="G9" s="181"/>
      <c r="H9" s="278" t="s">
        <v>148</v>
      </c>
      <c r="I9" s="181"/>
      <c r="J9" s="181"/>
      <c r="K9" s="181"/>
      <c r="L9" s="180"/>
    </row>
    <row r="10" spans="2:12" ht="15.75" x14ac:dyDescent="0.25">
      <c r="C10" s="182" t="str">
        <f>'Antrag (bitte ausfüllen)'!D11</f>
        <v>z. B. Musterstadt, St. Anna</v>
      </c>
      <c r="D10" s="181"/>
      <c r="E10" s="181"/>
      <c r="F10" s="181"/>
      <c r="G10" s="181"/>
      <c r="H10" s="183"/>
      <c r="I10" s="181"/>
      <c r="J10" s="181"/>
      <c r="K10" s="181"/>
      <c r="L10" s="180"/>
    </row>
    <row r="11" spans="2:12" ht="15.6" x14ac:dyDescent="0.3">
      <c r="C11" s="347">
        <f>'Antrag (bitte ausfüllen)'!D20</f>
        <v>0</v>
      </c>
      <c r="D11" s="181"/>
      <c r="E11" s="177"/>
      <c r="F11" s="177"/>
      <c r="G11" s="181"/>
      <c r="H11" s="183" t="s">
        <v>149</v>
      </c>
      <c r="I11" s="181"/>
      <c r="J11" s="181"/>
      <c r="K11" s="181"/>
      <c r="L11" s="180"/>
    </row>
    <row r="12" spans="2:12" ht="15.75" x14ac:dyDescent="0.25">
      <c r="B12" s="175"/>
      <c r="C12" s="183">
        <f>'Antrag (bitte ausfüllen)'!D13</f>
        <v>0</v>
      </c>
      <c r="D12" s="176"/>
      <c r="E12" s="184"/>
      <c r="F12" s="177"/>
      <c r="G12" s="181"/>
      <c r="H12" s="193" t="s">
        <v>150</v>
      </c>
      <c r="I12" s="181"/>
      <c r="J12" s="181"/>
      <c r="K12" s="181"/>
      <c r="L12" s="180"/>
    </row>
    <row r="13" spans="2:12" ht="15.75" x14ac:dyDescent="0.25">
      <c r="B13" s="175"/>
      <c r="C13" s="183" t="str">
        <f>CONCATENATE('Antrag (bitte ausfüllen)'!D14, " ", 'Antrag (bitte ausfüllen)'!D15)</f>
        <v xml:space="preserve"> </v>
      </c>
      <c r="D13" s="176"/>
      <c r="E13" s="184"/>
      <c r="F13" s="177"/>
      <c r="G13" s="181"/>
      <c r="H13" s="183"/>
      <c r="I13" s="181"/>
      <c r="J13" s="181"/>
      <c r="K13" s="181"/>
      <c r="L13" s="180"/>
    </row>
    <row r="14" spans="2:12" ht="15.75" x14ac:dyDescent="0.25">
      <c r="B14" s="175"/>
      <c r="C14" s="177"/>
      <c r="D14" s="176"/>
      <c r="E14" s="184"/>
      <c r="F14" s="177"/>
      <c r="G14" s="181"/>
      <c r="H14" s="183" t="s">
        <v>161</v>
      </c>
      <c r="I14" s="181"/>
      <c r="J14" s="181"/>
      <c r="K14" s="181"/>
      <c r="L14" s="180"/>
    </row>
    <row r="15" spans="2:12" ht="15.75" x14ac:dyDescent="0.25">
      <c r="C15" s="181"/>
      <c r="D15" s="181"/>
      <c r="E15" s="177"/>
      <c r="F15" s="177"/>
      <c r="G15" s="181"/>
      <c r="H15" s="183" t="s">
        <v>151</v>
      </c>
      <c r="I15" s="181"/>
      <c r="J15" s="181"/>
      <c r="K15" s="181"/>
      <c r="L15" s="180"/>
    </row>
    <row r="16" spans="2:12" ht="15.75" x14ac:dyDescent="0.25">
      <c r="C16" s="181"/>
      <c r="D16" s="181"/>
      <c r="E16" s="177"/>
      <c r="F16" s="177"/>
      <c r="G16" s="181"/>
      <c r="H16" s="183" t="s">
        <v>152</v>
      </c>
      <c r="I16" s="181"/>
      <c r="J16" s="181"/>
      <c r="K16" s="181"/>
      <c r="L16" s="180"/>
    </row>
    <row r="17" spans="2:12" ht="15.75" x14ac:dyDescent="0.25">
      <c r="C17" s="181"/>
      <c r="D17" s="181"/>
      <c r="E17" s="177"/>
      <c r="F17" s="177"/>
      <c r="G17" s="181"/>
      <c r="H17" s="183"/>
      <c r="I17" s="181"/>
      <c r="J17" s="181"/>
      <c r="K17" s="181"/>
      <c r="L17" s="180"/>
    </row>
    <row r="18" spans="2:12" ht="15.75" x14ac:dyDescent="0.25">
      <c r="C18" s="181"/>
      <c r="D18" s="181"/>
      <c r="E18" s="181"/>
      <c r="F18" s="181"/>
      <c r="G18" s="181"/>
      <c r="J18" s="191" t="s">
        <v>153</v>
      </c>
      <c r="K18" s="225">
        <f ca="1">TODAY()</f>
        <v>44067</v>
      </c>
    </row>
    <row r="19" spans="2:12" ht="15.75" x14ac:dyDescent="0.25">
      <c r="C19" s="181"/>
      <c r="D19" s="181"/>
      <c r="E19" s="181"/>
      <c r="F19" s="181"/>
      <c r="G19" s="181"/>
      <c r="J19" s="191"/>
      <c r="K19" s="225"/>
    </row>
    <row r="20" spans="2:12" ht="15.75" x14ac:dyDescent="0.25">
      <c r="C20" s="181"/>
      <c r="D20" s="181"/>
      <c r="E20" s="181"/>
      <c r="F20" s="181"/>
      <c r="G20" s="181"/>
      <c r="H20" s="181"/>
      <c r="I20" s="181"/>
      <c r="J20" s="181"/>
      <c r="K20" s="181"/>
    </row>
    <row r="21" spans="2:12" ht="23.4" x14ac:dyDescent="0.3">
      <c r="B21" s="185" t="s">
        <v>248</v>
      </c>
      <c r="C21" s="186"/>
      <c r="D21" s="186"/>
      <c r="E21" s="186"/>
      <c r="F21" s="186"/>
      <c r="G21" s="186"/>
      <c r="H21" s="187"/>
      <c r="I21" s="187"/>
    </row>
    <row r="22" spans="2:12" ht="15.6" x14ac:dyDescent="0.3">
      <c r="B22" s="188" t="s">
        <v>186</v>
      </c>
      <c r="C22" s="190"/>
      <c r="D22" s="189"/>
      <c r="E22" s="189"/>
      <c r="F22" s="189"/>
      <c r="G22" s="189"/>
      <c r="H22" s="189"/>
      <c r="I22" s="189"/>
    </row>
    <row r="23" spans="2:12" ht="15.75" x14ac:dyDescent="0.25">
      <c r="G23" s="181"/>
    </row>
    <row r="24" spans="2:12" ht="15.75" x14ac:dyDescent="0.25">
      <c r="G24" s="181"/>
    </row>
    <row r="25" spans="2:12" ht="15.75" x14ac:dyDescent="0.25">
      <c r="G25" s="181"/>
    </row>
    <row r="26" spans="2:12" ht="15.75" x14ac:dyDescent="0.25">
      <c r="D26" s="176" t="s">
        <v>235</v>
      </c>
      <c r="E26" s="207">
        <v>43868</v>
      </c>
    </row>
    <row r="27" spans="2:12" ht="15.75" customHeight="1" x14ac:dyDescent="0.25">
      <c r="D27" s="176" t="s">
        <v>154</v>
      </c>
      <c r="E27" s="207">
        <v>43871</v>
      </c>
      <c r="J27" s="187"/>
    </row>
    <row r="28" spans="2:12" ht="15.75" x14ac:dyDescent="0.25">
      <c r="D28" s="176" t="s">
        <v>155</v>
      </c>
      <c r="E28" s="207" t="s">
        <v>243</v>
      </c>
      <c r="J28" s="189"/>
      <c r="K28" s="181"/>
    </row>
    <row r="29" spans="2:12" ht="15.75" x14ac:dyDescent="0.25">
      <c r="B29" s="181"/>
      <c r="C29" s="190"/>
      <c r="D29" s="190"/>
      <c r="E29" s="190"/>
      <c r="F29" s="190"/>
      <c r="G29" s="190"/>
      <c r="H29" s="181"/>
      <c r="I29" s="181"/>
      <c r="J29" s="181"/>
      <c r="K29" s="181"/>
    </row>
    <row r="30" spans="2:12" ht="15.6" x14ac:dyDescent="0.3">
      <c r="B30" s="181"/>
      <c r="C30" s="181"/>
      <c r="D30" s="191" t="s">
        <v>250</v>
      </c>
      <c r="E30" s="396" t="s">
        <v>57</v>
      </c>
      <c r="F30" s="397"/>
      <c r="G30" s="181"/>
      <c r="H30" s="181"/>
      <c r="I30" s="181"/>
      <c r="J30" s="181"/>
      <c r="K30" s="181"/>
    </row>
    <row r="31" spans="2:12" ht="15.75" x14ac:dyDescent="0.25"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2:12" ht="15.6" x14ac:dyDescent="0.3">
      <c r="B32" s="181"/>
      <c r="C32" s="181"/>
      <c r="D32" s="191" t="s">
        <v>251</v>
      </c>
      <c r="E32" s="344">
        <v>1</v>
      </c>
      <c r="G32" s="191" t="s">
        <v>156</v>
      </c>
      <c r="H32" s="399" t="e">
        <f>'Antrag (bitte ausfüllen)'!#REF!</f>
        <v>#REF!</v>
      </c>
      <c r="I32" s="400"/>
      <c r="K32" s="181"/>
    </row>
    <row r="33" spans="2:12" ht="15.75" x14ac:dyDescent="0.25"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2:12" ht="15.6" x14ac:dyDescent="0.3">
      <c r="B34" s="183" t="s">
        <v>157</v>
      </c>
      <c r="C34" s="181"/>
      <c r="D34" s="181"/>
      <c r="E34" s="181"/>
      <c r="F34" s="181"/>
      <c r="G34" s="181"/>
      <c r="H34" s="181"/>
      <c r="I34" s="181"/>
      <c r="J34" s="181"/>
      <c r="K34" s="181"/>
    </row>
    <row r="35" spans="2:12" ht="15.75" x14ac:dyDescent="0.25">
      <c r="B35" s="181"/>
      <c r="C35" s="181"/>
      <c r="D35" s="191"/>
      <c r="E35" s="181"/>
      <c r="F35" s="181"/>
      <c r="G35" s="181"/>
      <c r="H35" s="181"/>
      <c r="I35" s="181"/>
      <c r="J35" s="181"/>
      <c r="K35" s="181"/>
    </row>
    <row r="36" spans="2:12" ht="15.75" x14ac:dyDescent="0.25">
      <c r="B36" s="181"/>
      <c r="C36" s="181"/>
      <c r="D36" s="191"/>
      <c r="E36" s="181"/>
      <c r="F36" s="181"/>
      <c r="G36" s="181"/>
      <c r="H36" s="181"/>
      <c r="I36" s="181"/>
      <c r="J36" s="181"/>
      <c r="K36" s="181"/>
    </row>
    <row r="37" spans="2:12" ht="15.75" x14ac:dyDescent="0.25">
      <c r="B37" s="181"/>
      <c r="C37" s="181"/>
      <c r="D37" s="192"/>
      <c r="E37" s="181"/>
      <c r="F37" s="181"/>
      <c r="G37" s="181"/>
      <c r="H37" s="181"/>
      <c r="I37" s="181"/>
      <c r="J37" s="181"/>
      <c r="K37" s="181"/>
    </row>
    <row r="38" spans="2:12" ht="15.6" x14ac:dyDescent="0.3">
      <c r="B38" s="181"/>
      <c r="C38" s="181"/>
      <c r="D38" s="191" t="s">
        <v>184</v>
      </c>
      <c r="E38" s="345">
        <f>IF('Antrag (bitte ausfüllen)'!D67&lt;=30,'Antrag (bitte ausfüllen)'!G45,"0")</f>
        <v>0</v>
      </c>
      <c r="F38" s="350" t="s">
        <v>244</v>
      </c>
      <c r="G38" s="181"/>
      <c r="H38" s="181"/>
      <c r="I38" s="181"/>
      <c r="J38" s="181"/>
      <c r="K38" s="181"/>
    </row>
    <row r="39" spans="2:12" ht="15.75" x14ac:dyDescent="0.25">
      <c r="B39" s="181"/>
      <c r="C39" s="181"/>
      <c r="D39" s="181"/>
      <c r="E39" s="183"/>
      <c r="F39" s="181"/>
      <c r="G39" s="181"/>
      <c r="H39" s="181"/>
      <c r="I39" s="181"/>
      <c r="J39" s="181"/>
      <c r="K39" s="181"/>
    </row>
    <row r="40" spans="2:12" ht="15.75" x14ac:dyDescent="0.25">
      <c r="B40" s="181"/>
      <c r="C40" s="181"/>
      <c r="D40" s="200" t="s">
        <v>167</v>
      </c>
      <c r="E40" s="348">
        <f>IF(E38&lt;4000,E38*0.5,2000)</f>
        <v>0</v>
      </c>
      <c r="F40" s="349" t="s">
        <v>158</v>
      </c>
      <c r="G40" s="201"/>
      <c r="H40" s="202"/>
      <c r="I40" s="195"/>
      <c r="J40" s="195"/>
      <c r="K40" s="195"/>
    </row>
    <row r="41" spans="2:12" ht="15.75" x14ac:dyDescent="0.25">
      <c r="B41" s="181"/>
      <c r="C41" s="181"/>
      <c r="D41" s="181"/>
      <c r="E41" s="195"/>
      <c r="F41" s="195"/>
      <c r="G41" s="195"/>
      <c r="H41" s="195"/>
      <c r="I41" s="195"/>
      <c r="J41" s="195"/>
      <c r="K41" s="195"/>
    </row>
    <row r="42" spans="2:12" ht="15.6" x14ac:dyDescent="0.3">
      <c r="B42" s="181"/>
      <c r="C42" s="181"/>
      <c r="D42" s="191" t="s">
        <v>166</v>
      </c>
      <c r="E42" s="405" t="s">
        <v>23</v>
      </c>
      <c r="F42" s="405"/>
      <c r="G42" s="405"/>
      <c r="H42" s="405"/>
      <c r="I42" s="405"/>
      <c r="J42" s="405"/>
      <c r="K42" s="208"/>
      <c r="L42" s="209"/>
    </row>
    <row r="43" spans="2:12" ht="15.75" x14ac:dyDescent="0.25">
      <c r="B43" s="181"/>
      <c r="C43" s="181"/>
      <c r="D43" s="181" t="s">
        <v>185</v>
      </c>
      <c r="E43" s="404" t="s">
        <v>243</v>
      </c>
      <c r="F43" s="402"/>
      <c r="G43" s="402"/>
      <c r="H43" s="402"/>
      <c r="I43" s="402"/>
      <c r="J43" s="403"/>
      <c r="K43" s="208"/>
    </row>
    <row r="44" spans="2:12" ht="15.6" x14ac:dyDescent="0.3">
      <c r="B44" s="181"/>
      <c r="C44" s="181"/>
      <c r="D44" s="181"/>
      <c r="E44" s="401" t="s">
        <v>245</v>
      </c>
      <c r="F44" s="402"/>
      <c r="G44" s="402"/>
      <c r="H44" s="402"/>
      <c r="I44" s="402"/>
      <c r="J44" s="403"/>
      <c r="K44" s="181"/>
    </row>
    <row r="45" spans="2:12" ht="15.75" x14ac:dyDescent="0.25"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2:12" ht="15.6" x14ac:dyDescent="0.3">
      <c r="B46" s="181"/>
      <c r="C46" s="181"/>
      <c r="D46" s="191" t="s">
        <v>165</v>
      </c>
      <c r="E46" s="405" t="s">
        <v>23</v>
      </c>
      <c r="F46" s="405"/>
      <c r="G46" s="405"/>
      <c r="H46" s="405"/>
      <c r="I46" s="405"/>
      <c r="J46" s="405"/>
      <c r="K46" s="208"/>
    </row>
    <row r="47" spans="2:12" ht="15.6" x14ac:dyDescent="0.3">
      <c r="B47" s="181"/>
      <c r="C47" s="181"/>
      <c r="D47" s="181"/>
      <c r="E47" s="405" t="s">
        <v>23</v>
      </c>
      <c r="F47" s="405"/>
      <c r="G47" s="405"/>
      <c r="H47" s="405"/>
      <c r="I47" s="405"/>
      <c r="J47" s="405"/>
      <c r="K47" s="177"/>
    </row>
    <row r="48" spans="2:12" ht="15.6" x14ac:dyDescent="0.3">
      <c r="B48" s="181"/>
      <c r="C48" s="181"/>
      <c r="D48" s="181"/>
      <c r="E48" s="401" t="s">
        <v>245</v>
      </c>
      <c r="F48" s="402"/>
      <c r="G48" s="402"/>
      <c r="H48" s="402"/>
      <c r="I48" s="402"/>
      <c r="J48" s="403"/>
      <c r="K48" s="181"/>
    </row>
    <row r="49" spans="2:16" ht="15.75" x14ac:dyDescent="0.25">
      <c r="B49" s="181"/>
      <c r="C49" s="181"/>
      <c r="D49" s="181"/>
      <c r="E49" s="341"/>
      <c r="F49" s="342"/>
      <c r="G49" s="342"/>
      <c r="H49" s="342"/>
      <c r="I49" s="342"/>
      <c r="J49" s="342"/>
      <c r="K49" s="181"/>
    </row>
    <row r="50" spans="2:16" ht="15.75" x14ac:dyDescent="0.25">
      <c r="B50" s="181"/>
      <c r="C50" s="181"/>
      <c r="D50" s="191" t="s">
        <v>164</v>
      </c>
      <c r="E50" s="181"/>
      <c r="F50" s="181"/>
      <c r="G50" s="181"/>
      <c r="H50" s="181"/>
      <c r="I50" s="181"/>
      <c r="J50" s="181"/>
      <c r="K50" s="181"/>
    </row>
    <row r="51" spans="2:16" ht="15.75" x14ac:dyDescent="0.25">
      <c r="B51" s="181"/>
      <c r="C51" s="181"/>
      <c r="D51" s="181"/>
      <c r="E51" s="181"/>
      <c r="F51" s="181"/>
      <c r="G51" s="181"/>
      <c r="P51" s="196"/>
    </row>
    <row r="52" spans="2:16" ht="15.75" x14ac:dyDescent="0.25">
      <c r="B52" s="181"/>
      <c r="C52" s="181"/>
      <c r="D52" s="191" t="s">
        <v>247</v>
      </c>
      <c r="E52" s="313"/>
      <c r="F52" s="181"/>
      <c r="G52" s="181"/>
    </row>
    <row r="53" spans="2:16" ht="15.75" x14ac:dyDescent="0.25">
      <c r="B53" s="181"/>
      <c r="C53" s="181"/>
      <c r="D53" s="191" t="s">
        <v>170</v>
      </c>
      <c r="E53" s="398">
        <f>'Antrag (bitte ausfüllen)'!D27</f>
        <v>0</v>
      </c>
      <c r="F53" s="398"/>
      <c r="G53" s="398"/>
    </row>
    <row r="54" spans="2:16" ht="15.75" x14ac:dyDescent="0.25">
      <c r="B54" s="181"/>
      <c r="C54" s="181"/>
      <c r="D54" s="176" t="s">
        <v>171</v>
      </c>
      <c r="E54" s="398">
        <f>'Antrag (bitte ausfüllen)'!D28</f>
        <v>0</v>
      </c>
      <c r="F54" s="398"/>
      <c r="G54" s="398"/>
    </row>
    <row r="55" spans="2:16" ht="15.75" x14ac:dyDescent="0.25">
      <c r="B55" s="181"/>
      <c r="C55" s="181"/>
      <c r="D55" s="176" t="s">
        <v>172</v>
      </c>
      <c r="E55" s="398">
        <f>'Antrag (bitte ausfüllen)'!D29</f>
        <v>0</v>
      </c>
      <c r="F55" s="398"/>
      <c r="G55" s="398"/>
    </row>
    <row r="56" spans="2:16" ht="15.75" x14ac:dyDescent="0.25">
      <c r="B56" s="181"/>
      <c r="C56" s="181"/>
      <c r="D56" s="192"/>
      <c r="E56" s="212"/>
      <c r="F56" s="212"/>
      <c r="G56" s="212"/>
    </row>
    <row r="57" spans="2:16" ht="15.75" x14ac:dyDescent="0.25">
      <c r="B57" s="177"/>
      <c r="C57" s="177"/>
      <c r="D57" s="177"/>
      <c r="E57" s="181"/>
      <c r="F57" s="181"/>
      <c r="G57" s="181"/>
    </row>
    <row r="58" spans="2:16" ht="15.75" x14ac:dyDescent="0.25">
      <c r="B58" s="177"/>
      <c r="C58" s="177"/>
      <c r="D58" s="177"/>
      <c r="E58" s="181"/>
      <c r="F58" s="181"/>
      <c r="H58" s="181"/>
      <c r="I58" s="176"/>
      <c r="J58" s="198"/>
      <c r="K58" s="177"/>
    </row>
    <row r="59" spans="2:16" ht="15.75" x14ac:dyDescent="0.25">
      <c r="E59" s="181"/>
      <c r="F59" s="181"/>
      <c r="G59" s="181"/>
      <c r="H59" s="181"/>
      <c r="I59" s="181"/>
      <c r="J59" s="181"/>
      <c r="K59" s="181"/>
    </row>
    <row r="61" spans="2:16" ht="15.75" x14ac:dyDescent="0.25">
      <c r="B61" s="336"/>
      <c r="C61" s="336"/>
      <c r="D61" s="336"/>
      <c r="H61" s="181"/>
      <c r="I61" s="191" t="s">
        <v>159</v>
      </c>
      <c r="J61" s="203">
        <f ca="1">TODAY()</f>
        <v>44067</v>
      </c>
    </row>
    <row r="62" spans="2:16" ht="15.75" x14ac:dyDescent="0.25">
      <c r="B62" s="181"/>
      <c r="C62" s="338" t="s">
        <v>236</v>
      </c>
    </row>
    <row r="64" spans="2:16" x14ac:dyDescent="0.3">
      <c r="B64" s="197" t="s">
        <v>160</v>
      </c>
    </row>
    <row r="67" spans="3:7" ht="15.75" x14ac:dyDescent="0.25">
      <c r="C67" s="218" t="s">
        <v>175</v>
      </c>
      <c r="D67" s="224" t="s">
        <v>176</v>
      </c>
      <c r="E67" s="223"/>
      <c r="F67" s="213">
        <v>1</v>
      </c>
      <c r="G67" s="214"/>
    </row>
    <row r="68" spans="3:7" ht="15.6" x14ac:dyDescent="0.3">
      <c r="C68" s="416" t="s">
        <v>177</v>
      </c>
      <c r="D68" s="416"/>
      <c r="E68" s="416"/>
      <c r="F68" s="353"/>
      <c r="G68" s="215">
        <f ca="1">J61</f>
        <v>44067</v>
      </c>
    </row>
    <row r="69" spans="3:7" ht="15.75" x14ac:dyDescent="0.25">
      <c r="C69" s="410" t="s">
        <v>178</v>
      </c>
      <c r="D69" s="411"/>
      <c r="E69" s="412"/>
      <c r="F69" s="276"/>
      <c r="G69" s="277"/>
    </row>
    <row r="70" spans="3:7" ht="15.75" x14ac:dyDescent="0.25">
      <c r="C70" s="409" t="s">
        <v>179</v>
      </c>
      <c r="D70" s="409"/>
      <c r="E70" s="409"/>
      <c r="F70" s="222" t="s">
        <v>181</v>
      </c>
      <c r="G70" s="218" t="s">
        <v>182</v>
      </c>
    </row>
    <row r="71" spans="3:7" ht="15.75" x14ac:dyDescent="0.25">
      <c r="C71" s="406" t="s">
        <v>231</v>
      </c>
      <c r="D71" s="407"/>
      <c r="E71" s="408"/>
      <c r="F71" s="343">
        <f>E40</f>
        <v>0</v>
      </c>
      <c r="G71" s="214"/>
    </row>
    <row r="72" spans="3:7" ht="15.75" x14ac:dyDescent="0.25">
      <c r="C72" s="413" t="s">
        <v>180</v>
      </c>
      <c r="D72" s="414"/>
      <c r="E72" s="415"/>
      <c r="F72" s="218" t="s">
        <v>181</v>
      </c>
      <c r="G72" s="218" t="s">
        <v>182</v>
      </c>
    </row>
    <row r="73" spans="3:7" ht="15.75" x14ac:dyDescent="0.25">
      <c r="C73" s="420" t="s">
        <v>232</v>
      </c>
      <c r="D73" s="421"/>
      <c r="E73" s="422"/>
      <c r="F73" s="343">
        <f>F71</f>
        <v>0</v>
      </c>
      <c r="G73" s="214"/>
    </row>
    <row r="74" spans="3:7" ht="15.75" customHeight="1" x14ac:dyDescent="0.3">
      <c r="C74" s="423" t="s">
        <v>187</v>
      </c>
      <c r="D74" s="424"/>
      <c r="E74" s="425"/>
      <c r="F74" s="420" t="s">
        <v>233</v>
      </c>
      <c r="G74" s="422"/>
    </row>
    <row r="75" spans="3:7" ht="15.75" customHeight="1" x14ac:dyDescent="0.25">
      <c r="C75" s="423" t="s">
        <v>234</v>
      </c>
      <c r="D75" s="424"/>
      <c r="E75" s="425"/>
      <c r="F75" s="420" t="str">
        <f>'Antrag (bitte ausfüllen)'!D11</f>
        <v>z. B. Musterstadt, St. Anna</v>
      </c>
      <c r="G75" s="422"/>
    </row>
    <row r="76" spans="3:7" ht="15.6" x14ac:dyDescent="0.3">
      <c r="C76" s="217" t="s">
        <v>188</v>
      </c>
      <c r="D76" s="218"/>
      <c r="E76" s="219"/>
      <c r="F76" s="220"/>
      <c r="G76" s="221"/>
    </row>
    <row r="77" spans="3:7" ht="15.75" customHeight="1" x14ac:dyDescent="0.3">
      <c r="C77" s="417" t="s">
        <v>189</v>
      </c>
      <c r="D77" s="418"/>
      <c r="E77" s="419"/>
      <c r="F77" s="220"/>
      <c r="G77" s="221"/>
    </row>
  </sheetData>
  <sheetProtection password="CC24" sheet="1" objects="1" scenarios="1" selectLockedCells="1" selectUnlockedCells="1"/>
  <mergeCells count="22">
    <mergeCell ref="C77:E77"/>
    <mergeCell ref="C73:E73"/>
    <mergeCell ref="C74:E74"/>
    <mergeCell ref="C75:E75"/>
    <mergeCell ref="F75:G75"/>
    <mergeCell ref="F74:G74"/>
    <mergeCell ref="C71:E71"/>
    <mergeCell ref="C70:E70"/>
    <mergeCell ref="C69:E69"/>
    <mergeCell ref="C72:E72"/>
    <mergeCell ref="C68:E68"/>
    <mergeCell ref="E30:F30"/>
    <mergeCell ref="E54:G54"/>
    <mergeCell ref="E55:G55"/>
    <mergeCell ref="H32:I32"/>
    <mergeCell ref="E44:J44"/>
    <mergeCell ref="E43:J43"/>
    <mergeCell ref="E42:J42"/>
    <mergeCell ref="E53:G53"/>
    <mergeCell ref="E46:J46"/>
    <mergeCell ref="E47:J47"/>
    <mergeCell ref="E48:J48"/>
  </mergeCells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2289" r:id="rId4" name="CheckBox1">
          <controlPr autoLine="0" r:id="rId5">
            <anchor moveWithCells="1">
              <from>
                <xdr:col>4</xdr:col>
                <xdr:colOff>7620</xdr:colOff>
                <xdr:row>34</xdr:row>
                <xdr:rowOff>160020</xdr:rowOff>
              </from>
              <to>
                <xdr:col>4</xdr:col>
                <xdr:colOff>662940</xdr:colOff>
                <xdr:row>36</xdr:row>
                <xdr:rowOff>30480</xdr:rowOff>
              </to>
            </anchor>
          </controlPr>
        </control>
      </mc:Choice>
      <mc:Fallback>
        <control shapeId="12289" r:id="rId4" name="CheckBox1"/>
      </mc:Fallback>
    </mc:AlternateContent>
    <mc:AlternateContent xmlns:mc="http://schemas.openxmlformats.org/markup-compatibility/2006">
      <mc:Choice Requires="x14">
        <control shapeId="12290" r:id="rId6" name="CheckBox2">
          <controlPr autoLine="0" r:id="rId7">
            <anchor moveWithCells="1">
              <from>
                <xdr:col>4</xdr:col>
                <xdr:colOff>746760</xdr:colOff>
                <xdr:row>34</xdr:row>
                <xdr:rowOff>160020</xdr:rowOff>
              </from>
              <to>
                <xdr:col>6</xdr:col>
                <xdr:colOff>441960</xdr:colOff>
                <xdr:row>36</xdr:row>
                <xdr:rowOff>30480</xdr:rowOff>
              </to>
            </anchor>
          </controlPr>
        </control>
      </mc:Choice>
      <mc:Fallback>
        <control shapeId="12290" r:id="rId6" name="CheckBox2"/>
      </mc:Fallback>
    </mc:AlternateContent>
    <mc:AlternateContent xmlns:mc="http://schemas.openxmlformats.org/markup-compatibility/2006">
      <mc:Choice Requires="x14">
        <control shapeId="12291" r:id="rId8" name="CheckBox3">
          <controlPr autoLine="0" r:id="rId9">
            <anchor moveWithCells="1">
              <from>
                <xdr:col>4</xdr:col>
                <xdr:colOff>7620</xdr:colOff>
                <xdr:row>49</xdr:row>
                <xdr:rowOff>0</xdr:rowOff>
              </from>
              <to>
                <xdr:col>4</xdr:col>
                <xdr:colOff>754380</xdr:colOff>
                <xdr:row>50</xdr:row>
                <xdr:rowOff>76200</xdr:rowOff>
              </to>
            </anchor>
          </controlPr>
        </control>
      </mc:Choice>
      <mc:Fallback>
        <control shapeId="12291" r:id="rId8" name="CheckBox3"/>
      </mc:Fallback>
    </mc:AlternateContent>
    <mc:AlternateContent xmlns:mc="http://schemas.openxmlformats.org/markup-compatibility/2006">
      <mc:Choice Requires="x14">
        <control shapeId="12292" r:id="rId10" name="CheckBox4">
          <controlPr autoLine="0" r:id="rId11">
            <anchor moveWithCells="1">
              <from>
                <xdr:col>4</xdr:col>
                <xdr:colOff>754380</xdr:colOff>
                <xdr:row>49</xdr:row>
                <xdr:rowOff>7620</xdr:rowOff>
              </from>
              <to>
                <xdr:col>6</xdr:col>
                <xdr:colOff>449580</xdr:colOff>
                <xdr:row>50</xdr:row>
                <xdr:rowOff>83820</xdr:rowOff>
              </to>
            </anchor>
          </controlPr>
        </control>
      </mc:Choice>
      <mc:Fallback>
        <control shapeId="12292" r:id="rId10" name="CheckBox4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Hintergrundberechnung_gesperrt!$A$41:$A$44</xm:f>
          </x14:formula1>
          <xm:sqref>E43:J43</xm:sqref>
        </x14:dataValidation>
        <x14:dataValidation type="list" allowBlank="1" showInputMessage="1" showErrorMessage="1">
          <x14:formula1>
            <xm:f>Hintergrundberechnung_gesperrt!$A$36:$A$38</xm:f>
          </x14:formula1>
          <xm:sqref>E42:J42</xm:sqref>
        </x14:dataValidation>
        <x14:dataValidation type="list" allowBlank="1" showInputMessage="1" showErrorMessage="1">
          <x14:formula1>
            <xm:f>Hintergrundberechnung_gesperrt!$A$46:$A$48</xm:f>
          </x14:formula1>
          <xm:sqref>E46:J46</xm:sqref>
        </x14:dataValidation>
        <x14:dataValidation type="list" allowBlank="1" showInputMessage="1" showErrorMessage="1">
          <x14:formula1>
            <xm:f>Hintergrundberechnung_gesperrt!$A$50:$A$52</xm:f>
          </x14:formula1>
          <xm:sqref>E47:J47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B4:P67"/>
  <sheetViews>
    <sheetView view="pageBreakPreview" topLeftCell="A40" zoomScaleNormal="100" zoomScaleSheetLayoutView="100" workbookViewId="0">
      <selection activeCell="F11" sqref="F11"/>
    </sheetView>
  </sheetViews>
  <sheetFormatPr baseColWidth="10" defaultColWidth="11.44140625" defaultRowHeight="14.4" x14ac:dyDescent="0.3"/>
  <cols>
    <col min="1" max="10" width="11.44140625" style="178"/>
    <col min="11" max="11" width="12.6640625" style="178" customWidth="1"/>
    <col min="12" max="12" width="11.44140625" style="178" customWidth="1"/>
    <col min="13" max="16384" width="11.44140625" style="178"/>
  </cols>
  <sheetData>
    <row r="4" spans="2:12" ht="15" x14ac:dyDescent="0.25">
      <c r="I4" s="179"/>
      <c r="L4" s="180"/>
    </row>
    <row r="5" spans="2:12" ht="15.75" x14ac:dyDescent="0.25">
      <c r="B5" s="181"/>
      <c r="C5" s="182"/>
      <c r="D5" s="181"/>
      <c r="E5" s="181"/>
      <c r="F5" s="181"/>
      <c r="G5" s="181"/>
      <c r="H5" s="182" t="s">
        <v>145</v>
      </c>
      <c r="I5" s="181"/>
      <c r="J5" s="181"/>
      <c r="K5" s="181"/>
      <c r="L5" s="180"/>
    </row>
    <row r="6" spans="2:12" ht="15.6" x14ac:dyDescent="0.3">
      <c r="B6" s="181"/>
      <c r="C6" s="181"/>
      <c r="D6" s="181"/>
      <c r="E6" s="181"/>
      <c r="F6" s="181"/>
      <c r="G6" s="181"/>
      <c r="H6" s="181" t="s">
        <v>146</v>
      </c>
      <c r="I6" s="181"/>
      <c r="J6" s="181"/>
      <c r="K6" s="181"/>
      <c r="L6" s="180"/>
    </row>
    <row r="7" spans="2:12" ht="15.75" x14ac:dyDescent="0.25">
      <c r="B7" s="181"/>
      <c r="C7" s="183"/>
      <c r="D7" s="181"/>
      <c r="E7" s="181"/>
      <c r="F7" s="181"/>
      <c r="G7" s="181"/>
      <c r="H7" s="181"/>
      <c r="I7" s="181"/>
      <c r="J7" s="181"/>
      <c r="K7" s="181"/>
      <c r="L7" s="180"/>
    </row>
    <row r="8" spans="2:12" ht="15.6" x14ac:dyDescent="0.3">
      <c r="B8" s="181"/>
      <c r="C8" s="183"/>
      <c r="D8" s="183"/>
      <c r="E8" s="181"/>
      <c r="F8" s="181"/>
      <c r="G8" s="181"/>
      <c r="H8" s="181" t="s">
        <v>147</v>
      </c>
      <c r="I8" s="181"/>
      <c r="J8" s="181"/>
      <c r="K8" s="181"/>
      <c r="L8" s="180"/>
    </row>
    <row r="9" spans="2:12" ht="15.75" x14ac:dyDescent="0.25">
      <c r="B9" s="181"/>
      <c r="C9" s="181"/>
      <c r="D9" s="181"/>
      <c r="E9" s="181"/>
      <c r="F9" s="181"/>
      <c r="G9" s="181"/>
      <c r="H9" s="279" t="s">
        <v>148</v>
      </c>
      <c r="I9" s="181"/>
      <c r="J9" s="181"/>
      <c r="K9" s="181"/>
      <c r="L9" s="180"/>
    </row>
    <row r="10" spans="2:12" ht="15.75" x14ac:dyDescent="0.25">
      <c r="B10" s="181"/>
      <c r="C10" s="182" t="str">
        <f>'Antrag (bitte ausfüllen)'!$D$11</f>
        <v>z. B. Musterstadt, St. Anna</v>
      </c>
      <c r="D10" s="181"/>
      <c r="E10" s="181"/>
      <c r="F10" s="181"/>
      <c r="G10" s="181"/>
      <c r="H10" s="181"/>
      <c r="I10" s="181"/>
      <c r="J10" s="181"/>
      <c r="K10" s="181"/>
      <c r="L10" s="180"/>
    </row>
    <row r="11" spans="2:12" ht="15.6" x14ac:dyDescent="0.3">
      <c r="B11" s="177"/>
      <c r="C11" s="183">
        <f>'Antrag (bitte ausfüllen)'!D20</f>
        <v>0</v>
      </c>
      <c r="D11" s="177"/>
      <c r="E11" s="177"/>
      <c r="F11" s="177"/>
      <c r="G11" s="181"/>
      <c r="H11" s="181" t="s">
        <v>149</v>
      </c>
      <c r="I11" s="181"/>
      <c r="J11" s="181"/>
      <c r="K11" s="181"/>
      <c r="L11" s="180"/>
    </row>
    <row r="12" spans="2:12" ht="15.75" x14ac:dyDescent="0.25">
      <c r="B12" s="177"/>
      <c r="C12" s="183">
        <f>'Antrag (bitte ausfüllen)'!D13</f>
        <v>0</v>
      </c>
      <c r="D12" s="176"/>
      <c r="E12" s="184"/>
      <c r="F12" s="177"/>
      <c r="G12" s="181"/>
      <c r="H12" s="182" t="s">
        <v>150</v>
      </c>
      <c r="I12" s="181"/>
      <c r="J12" s="181"/>
      <c r="K12" s="181"/>
      <c r="L12" s="180"/>
    </row>
    <row r="13" spans="2:12" ht="15.75" x14ac:dyDescent="0.25">
      <c r="B13" s="177"/>
      <c r="C13" s="183" t="str">
        <f>CONCATENATE('Antrag (bitte ausfüllen)'!D14, " ",'Antrag (bitte ausfüllen)'!D15)</f>
        <v xml:space="preserve"> </v>
      </c>
      <c r="D13" s="176"/>
      <c r="E13" s="184"/>
      <c r="F13" s="177"/>
      <c r="G13" s="181"/>
      <c r="H13" s="181"/>
      <c r="I13" s="181"/>
      <c r="J13" s="181"/>
      <c r="K13" s="181"/>
      <c r="L13" s="180"/>
    </row>
    <row r="14" spans="2:12" ht="15.75" x14ac:dyDescent="0.25">
      <c r="B14" s="177"/>
      <c r="C14" s="177"/>
      <c r="D14" s="176"/>
      <c r="E14" s="184"/>
      <c r="F14" s="177"/>
      <c r="G14" s="181"/>
      <c r="H14" s="181" t="s">
        <v>161</v>
      </c>
      <c r="I14" s="181"/>
      <c r="J14" s="181"/>
      <c r="K14" s="181"/>
      <c r="L14" s="180"/>
    </row>
    <row r="15" spans="2:12" ht="15.75" x14ac:dyDescent="0.25">
      <c r="B15" s="177"/>
      <c r="C15" s="177"/>
      <c r="D15" s="177"/>
      <c r="E15" s="177"/>
      <c r="F15" s="177"/>
      <c r="G15" s="181"/>
      <c r="H15" s="181" t="s">
        <v>151</v>
      </c>
      <c r="I15" s="181"/>
      <c r="J15" s="181"/>
      <c r="K15" s="181"/>
      <c r="L15" s="180"/>
    </row>
    <row r="16" spans="2:12" ht="15.75" x14ac:dyDescent="0.25">
      <c r="B16" s="181"/>
      <c r="C16" s="181"/>
      <c r="D16" s="181"/>
      <c r="E16" s="177"/>
      <c r="F16" s="177"/>
      <c r="G16" s="181"/>
      <c r="H16" s="181" t="s">
        <v>152</v>
      </c>
      <c r="I16" s="181"/>
      <c r="J16" s="181"/>
      <c r="K16" s="181"/>
      <c r="L16" s="180"/>
    </row>
    <row r="17" spans="2:16" ht="15.75" x14ac:dyDescent="0.25">
      <c r="B17" s="181"/>
      <c r="C17" s="181"/>
      <c r="D17" s="181"/>
      <c r="E17" s="177"/>
      <c r="F17" s="177"/>
      <c r="G17" s="181"/>
      <c r="H17" s="181"/>
      <c r="I17" s="181"/>
      <c r="J17" s="181"/>
      <c r="K17" s="181"/>
      <c r="L17" s="180"/>
    </row>
    <row r="18" spans="2:16" ht="15.75" x14ac:dyDescent="0.25">
      <c r="B18" s="181"/>
      <c r="C18" s="181"/>
      <c r="D18" s="181"/>
      <c r="E18" s="181"/>
      <c r="F18" s="181"/>
      <c r="G18" s="181"/>
      <c r="H18" s="181"/>
      <c r="I18" s="181"/>
      <c r="J18" s="191" t="s">
        <v>153</v>
      </c>
      <c r="K18" s="225">
        <f ca="1">TODAY()</f>
        <v>44067</v>
      </c>
    </row>
    <row r="19" spans="2:16" ht="15.75" x14ac:dyDescent="0.25">
      <c r="B19" s="181"/>
      <c r="C19" s="181"/>
      <c r="D19" s="181"/>
      <c r="E19" s="181"/>
      <c r="F19" s="181"/>
      <c r="G19" s="181"/>
      <c r="H19" s="181"/>
      <c r="I19" s="181"/>
      <c r="J19" s="181"/>
      <c r="K19" s="181"/>
    </row>
    <row r="20" spans="2:16" ht="15.75" x14ac:dyDescent="0.25">
      <c r="B20" s="181"/>
      <c r="G20" s="181"/>
    </row>
    <row r="21" spans="2:16" ht="23.4" x14ac:dyDescent="0.3">
      <c r="B21" s="185" t="s">
        <v>249</v>
      </c>
      <c r="G21" s="181"/>
    </row>
    <row r="22" spans="2:16" ht="21" x14ac:dyDescent="0.3">
      <c r="B22" s="188" t="s">
        <v>163</v>
      </c>
      <c r="G22" s="181"/>
      <c r="I22" s="186"/>
      <c r="J22" s="186"/>
      <c r="K22" s="186"/>
      <c r="L22" s="186"/>
      <c r="M22" s="186"/>
      <c r="N22" s="187"/>
      <c r="O22" s="187"/>
      <c r="P22" s="187"/>
    </row>
    <row r="23" spans="2:16" ht="15" customHeight="1" x14ac:dyDescent="0.25">
      <c r="B23" s="188"/>
      <c r="G23" s="181"/>
      <c r="I23" s="186"/>
      <c r="J23" s="186"/>
      <c r="K23" s="186"/>
      <c r="L23" s="186"/>
      <c r="M23" s="186"/>
      <c r="N23" s="187"/>
      <c r="O23" s="187"/>
      <c r="P23" s="187"/>
    </row>
    <row r="24" spans="2:16" ht="15" customHeight="1" x14ac:dyDescent="0.25">
      <c r="B24" s="188"/>
      <c r="G24" s="181"/>
      <c r="I24" s="186"/>
      <c r="J24" s="186"/>
      <c r="K24" s="186"/>
      <c r="L24" s="186"/>
      <c r="M24" s="186"/>
      <c r="N24" s="187"/>
      <c r="O24" s="187"/>
      <c r="P24" s="187"/>
    </row>
    <row r="25" spans="2:16" ht="15.75" x14ac:dyDescent="0.25">
      <c r="I25" s="189"/>
      <c r="J25" s="189"/>
      <c r="K25" s="189"/>
      <c r="L25" s="189"/>
      <c r="M25" s="189"/>
      <c r="N25" s="189"/>
      <c r="O25" s="189"/>
      <c r="P25" s="189"/>
    </row>
    <row r="26" spans="2:16" ht="15.75" x14ac:dyDescent="0.25">
      <c r="D26" s="176" t="s">
        <v>235</v>
      </c>
      <c r="E26" s="207"/>
    </row>
    <row r="27" spans="2:16" ht="15.75" x14ac:dyDescent="0.25">
      <c r="D27" s="232" t="s">
        <v>154</v>
      </c>
      <c r="E27" s="207"/>
      <c r="K27" s="181"/>
    </row>
    <row r="28" spans="2:16" ht="15.75" x14ac:dyDescent="0.25">
      <c r="B28" s="181"/>
      <c r="D28" s="232" t="s">
        <v>155</v>
      </c>
      <c r="E28" s="207">
        <f>E27+21</f>
        <v>21</v>
      </c>
      <c r="G28" s="190"/>
      <c r="H28" s="181"/>
      <c r="I28" s="181"/>
      <c r="J28" s="181"/>
      <c r="K28" s="181"/>
    </row>
    <row r="29" spans="2:16" ht="15.75" x14ac:dyDescent="0.25">
      <c r="B29" s="181"/>
      <c r="D29" s="232"/>
      <c r="E29" s="233"/>
      <c r="F29" s="184"/>
      <c r="G29" s="190"/>
      <c r="H29" s="181"/>
      <c r="I29" s="181"/>
      <c r="J29" s="181"/>
      <c r="K29" s="181"/>
    </row>
    <row r="30" spans="2:16" ht="15.6" x14ac:dyDescent="0.3">
      <c r="B30" s="181"/>
      <c r="C30" s="181"/>
      <c r="D30" s="191" t="s">
        <v>169</v>
      </c>
      <c r="E30" s="340" t="s">
        <v>192</v>
      </c>
      <c r="F30" s="181"/>
      <c r="G30" s="181"/>
      <c r="H30" s="181"/>
      <c r="I30" s="181"/>
      <c r="J30" s="181"/>
      <c r="K30" s="181"/>
    </row>
    <row r="31" spans="2:16" ht="15.75" x14ac:dyDescent="0.25">
      <c r="B31" s="181"/>
      <c r="C31" s="181"/>
      <c r="D31" s="181"/>
      <c r="E31" s="335"/>
      <c r="F31" s="426" t="s">
        <v>200</v>
      </c>
      <c r="G31" s="427"/>
      <c r="H31" s="428"/>
      <c r="I31" s="249" t="str">
        <f>IF('Antrag (bitte ausfüllen)'!D67&gt;=30,'Antrag (bitte ausfüllen)'!G45,"0,00 €")</f>
        <v>0,00 €</v>
      </c>
      <c r="J31" s="181"/>
      <c r="K31" s="181"/>
    </row>
    <row r="32" spans="2:16" ht="15.75" customHeight="1" x14ac:dyDescent="0.3">
      <c r="B32" s="181"/>
      <c r="C32" s="181"/>
      <c r="D32" s="181"/>
      <c r="E32" s="335"/>
      <c r="F32" s="429" t="s">
        <v>183</v>
      </c>
      <c r="G32" s="430"/>
      <c r="H32" s="431"/>
      <c r="I32" s="204">
        <f>'Antrag (bitte ausfüllen)'!G46</f>
        <v>0</v>
      </c>
      <c r="J32" s="181"/>
      <c r="K32" s="181"/>
    </row>
    <row r="33" spans="2:11" ht="15.75" x14ac:dyDescent="0.25">
      <c r="B33" s="181"/>
      <c r="C33" s="181"/>
      <c r="D33" s="181"/>
      <c r="E33" s="335"/>
      <c r="F33" s="432" t="s">
        <v>106</v>
      </c>
      <c r="G33" s="433"/>
      <c r="H33" s="434"/>
      <c r="I33" s="210">
        <f>'Antrag (bitte ausfüllen)'!G47</f>
        <v>0</v>
      </c>
      <c r="J33" s="181"/>
      <c r="K33" s="181"/>
    </row>
    <row r="34" spans="2:11" ht="15.6" x14ac:dyDescent="0.3">
      <c r="B34" s="181"/>
      <c r="C34" s="181"/>
      <c r="D34" s="181"/>
      <c r="E34" s="335"/>
      <c r="F34" s="435" t="s">
        <v>201</v>
      </c>
      <c r="G34" s="436"/>
      <c r="H34" s="437"/>
      <c r="I34" s="211">
        <f>'Antrag (bitte ausfüllen)'!G48</f>
        <v>0</v>
      </c>
      <c r="J34" s="181"/>
      <c r="K34" s="181"/>
    </row>
    <row r="35" spans="2:11" ht="15.6" x14ac:dyDescent="0.3">
      <c r="B35" s="181"/>
      <c r="C35" s="181"/>
      <c r="D35" s="181"/>
      <c r="E35" s="335"/>
      <c r="F35" s="435" t="s">
        <v>201</v>
      </c>
      <c r="G35" s="436"/>
      <c r="H35" s="437"/>
      <c r="I35" s="205">
        <f>'Antrag (bitte ausfüllen)'!G49</f>
        <v>0</v>
      </c>
      <c r="J35" s="181"/>
      <c r="K35" s="181"/>
    </row>
    <row r="36" spans="2:11" ht="15.75" x14ac:dyDescent="0.25">
      <c r="B36" s="181"/>
      <c r="C36" s="181"/>
      <c r="D36" s="181"/>
      <c r="E36" s="339"/>
      <c r="F36" s="212"/>
      <c r="G36" s="212"/>
      <c r="H36" s="177"/>
      <c r="I36" s="181"/>
      <c r="J36" s="181"/>
      <c r="K36" s="181"/>
    </row>
    <row r="37" spans="2:11" ht="15.6" x14ac:dyDescent="0.3">
      <c r="B37" s="181"/>
      <c r="C37" s="181"/>
      <c r="D37" s="191" t="s">
        <v>251</v>
      </c>
      <c r="E37" s="337"/>
      <c r="G37" s="191" t="s">
        <v>156</v>
      </c>
      <c r="H37" s="399" t="e">
        <f>'Antrag (bitte ausfüllen)'!#REF!</f>
        <v>#REF!</v>
      </c>
      <c r="I37" s="400"/>
      <c r="K37" s="181"/>
    </row>
    <row r="38" spans="2:11" ht="15.75" x14ac:dyDescent="0.25">
      <c r="B38" s="181"/>
      <c r="C38" s="181"/>
      <c r="D38" s="181"/>
      <c r="E38" s="181"/>
      <c r="F38" s="181"/>
      <c r="G38" s="181"/>
      <c r="H38" s="181"/>
      <c r="I38" s="181"/>
      <c r="J38" s="181"/>
      <c r="K38" s="181"/>
    </row>
    <row r="39" spans="2:11" ht="15.6" x14ac:dyDescent="0.3">
      <c r="B39" s="183" t="s">
        <v>157</v>
      </c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1" ht="15.75" x14ac:dyDescent="0.25">
      <c r="B40" s="181"/>
      <c r="C40" s="181"/>
      <c r="D40" s="191"/>
      <c r="E40" s="181"/>
      <c r="F40" s="181"/>
      <c r="G40" s="181"/>
      <c r="H40" s="181"/>
      <c r="I40" s="181"/>
      <c r="J40" s="181"/>
      <c r="K40" s="181"/>
    </row>
    <row r="41" spans="2:11" ht="15.75" x14ac:dyDescent="0.25">
      <c r="B41" s="181"/>
      <c r="C41" s="181"/>
      <c r="D41" s="191"/>
      <c r="E41" s="181"/>
      <c r="F41" s="181"/>
      <c r="G41" s="181"/>
      <c r="H41" s="181"/>
      <c r="I41" s="181"/>
      <c r="J41" s="181"/>
      <c r="K41" s="181"/>
    </row>
    <row r="42" spans="2:11" ht="15.75" x14ac:dyDescent="0.25">
      <c r="B42" s="181"/>
      <c r="C42" s="181"/>
      <c r="D42" s="192"/>
      <c r="E42" s="181"/>
      <c r="F42" s="181"/>
      <c r="G42" s="181"/>
      <c r="H42" s="181"/>
      <c r="I42" s="181"/>
      <c r="J42" s="181"/>
      <c r="K42" s="181"/>
    </row>
    <row r="43" spans="2:11" ht="15.6" x14ac:dyDescent="0.3">
      <c r="B43" s="181"/>
      <c r="C43" s="181"/>
      <c r="D43" s="191" t="s">
        <v>168</v>
      </c>
      <c r="E43" s="345">
        <f>SUM(I31:I35)</f>
        <v>0</v>
      </c>
      <c r="F43" s="183"/>
      <c r="G43" s="183"/>
      <c r="H43" s="183"/>
      <c r="I43" s="183"/>
      <c r="J43" s="183"/>
      <c r="K43" s="181"/>
    </row>
    <row r="44" spans="2:11" ht="15.75" x14ac:dyDescent="0.25">
      <c r="B44" s="181"/>
      <c r="C44" s="181"/>
      <c r="D44" s="181"/>
      <c r="E44" s="183"/>
      <c r="F44" s="183"/>
      <c r="G44" s="183"/>
      <c r="H44" s="183"/>
      <c r="I44" s="183"/>
      <c r="J44" s="183"/>
      <c r="K44" s="181"/>
    </row>
    <row r="45" spans="2:11" ht="15.75" x14ac:dyDescent="0.25">
      <c r="B45" s="181"/>
      <c r="C45" s="181"/>
      <c r="D45" s="191" t="s">
        <v>173</v>
      </c>
      <c r="E45" s="348">
        <f>IF(E43&lt;4000,E38*0.5,2000)</f>
        <v>0</v>
      </c>
      <c r="F45" s="183" t="s">
        <v>158</v>
      </c>
      <c r="G45" s="183"/>
      <c r="H45" s="183"/>
      <c r="I45" s="183"/>
      <c r="J45" s="183"/>
      <c r="K45" s="181"/>
    </row>
    <row r="46" spans="2:11" ht="15.75" x14ac:dyDescent="0.25">
      <c r="B46" s="181"/>
      <c r="C46" s="181"/>
      <c r="D46" s="181"/>
      <c r="E46" s="183"/>
      <c r="F46" s="346"/>
      <c r="G46" s="183"/>
      <c r="H46" s="183"/>
      <c r="I46" s="183"/>
      <c r="J46" s="183"/>
      <c r="K46" s="181"/>
    </row>
    <row r="47" spans="2:11" ht="15.6" x14ac:dyDescent="0.3">
      <c r="B47" s="181"/>
      <c r="C47" s="181"/>
      <c r="D47" s="191" t="s">
        <v>166</v>
      </c>
      <c r="E47" s="405" t="s">
        <v>23</v>
      </c>
      <c r="F47" s="405"/>
      <c r="G47" s="405"/>
      <c r="H47" s="405"/>
      <c r="I47" s="405"/>
      <c r="J47" s="405"/>
      <c r="K47" s="208"/>
    </row>
    <row r="48" spans="2:11" ht="15.6" x14ac:dyDescent="0.3">
      <c r="B48" s="181"/>
      <c r="C48" s="181"/>
      <c r="D48" s="181" t="s">
        <v>185</v>
      </c>
      <c r="E48" s="404" t="s">
        <v>23</v>
      </c>
      <c r="F48" s="402"/>
      <c r="G48" s="402"/>
      <c r="H48" s="402"/>
      <c r="I48" s="402"/>
      <c r="J48" s="403"/>
      <c r="K48" s="208"/>
    </row>
    <row r="49" spans="2:11" ht="15.6" x14ac:dyDescent="0.3">
      <c r="B49" s="181"/>
      <c r="C49" s="181"/>
      <c r="D49" s="181"/>
      <c r="E49" s="401" t="s">
        <v>245</v>
      </c>
      <c r="F49" s="402"/>
      <c r="G49" s="402"/>
      <c r="H49" s="402"/>
      <c r="I49" s="402"/>
      <c r="J49" s="403"/>
      <c r="K49" s="181"/>
    </row>
    <row r="50" spans="2:11" ht="15.75" x14ac:dyDescent="0.25">
      <c r="B50" s="181"/>
      <c r="C50" s="181"/>
      <c r="D50" s="181"/>
      <c r="E50" s="183"/>
      <c r="F50" s="183"/>
      <c r="G50" s="183"/>
      <c r="H50" s="183"/>
      <c r="I50" s="183"/>
      <c r="J50" s="183"/>
      <c r="K50" s="181"/>
    </row>
    <row r="51" spans="2:11" ht="15.6" x14ac:dyDescent="0.3">
      <c r="B51" s="181"/>
      <c r="C51" s="181"/>
      <c r="D51" s="191" t="s">
        <v>165</v>
      </c>
      <c r="E51" s="405" t="s">
        <v>23</v>
      </c>
      <c r="F51" s="405"/>
      <c r="G51" s="405"/>
      <c r="H51" s="405"/>
      <c r="I51" s="405"/>
      <c r="J51" s="405"/>
      <c r="K51" s="208"/>
    </row>
    <row r="52" spans="2:11" ht="15.6" x14ac:dyDescent="0.3">
      <c r="B52" s="181"/>
      <c r="C52" s="181"/>
      <c r="D52" s="181"/>
      <c r="E52" s="405" t="s">
        <v>23</v>
      </c>
      <c r="F52" s="405"/>
      <c r="G52" s="405"/>
      <c r="H52" s="405"/>
      <c r="I52" s="405"/>
      <c r="J52" s="405"/>
      <c r="K52" s="177"/>
    </row>
    <row r="53" spans="2:11" ht="15.6" x14ac:dyDescent="0.3">
      <c r="B53" s="181"/>
      <c r="C53" s="181"/>
      <c r="D53" s="181"/>
      <c r="E53" s="401" t="s">
        <v>245</v>
      </c>
      <c r="F53" s="402"/>
      <c r="G53" s="402"/>
      <c r="H53" s="402"/>
      <c r="I53" s="402"/>
      <c r="J53" s="403"/>
      <c r="K53" s="181"/>
    </row>
    <row r="54" spans="2:11" ht="15.75" x14ac:dyDescent="0.25">
      <c r="B54" s="181"/>
      <c r="C54" s="181"/>
      <c r="D54" s="181"/>
      <c r="E54" s="341"/>
      <c r="F54" s="342"/>
      <c r="G54" s="342"/>
      <c r="H54" s="342"/>
      <c r="I54" s="342"/>
      <c r="J54" s="342"/>
      <c r="K54" s="181"/>
    </row>
    <row r="55" spans="2:11" ht="15.6" x14ac:dyDescent="0.3">
      <c r="B55" s="234" t="s">
        <v>194</v>
      </c>
      <c r="C55" s="235"/>
      <c r="D55" s="234"/>
      <c r="E55" s="234"/>
      <c r="F55" s="234"/>
      <c r="G55" s="234"/>
      <c r="H55" s="234"/>
      <c r="I55" s="234"/>
      <c r="J55" s="234"/>
      <c r="K55" s="236"/>
    </row>
    <row r="56" spans="2:11" ht="15.75" x14ac:dyDescent="0.25">
      <c r="B56" s="236" t="s">
        <v>162</v>
      </c>
      <c r="C56" s="235"/>
      <c r="D56" s="236"/>
      <c r="E56" s="236"/>
      <c r="F56" s="236"/>
      <c r="G56" s="236"/>
      <c r="H56" s="236"/>
      <c r="I56" s="236"/>
      <c r="J56" s="236"/>
      <c r="K56" s="236"/>
    </row>
    <row r="57" spans="2:11" ht="15.6" x14ac:dyDescent="0.3">
      <c r="B57" s="236" t="s">
        <v>174</v>
      </c>
      <c r="C57" s="235"/>
      <c r="D57" s="236"/>
      <c r="E57" s="236"/>
      <c r="F57" s="236"/>
      <c r="G57" s="236"/>
      <c r="H57" s="236"/>
      <c r="I57" s="236"/>
      <c r="J57" s="236"/>
      <c r="K57" s="236"/>
    </row>
    <row r="60" spans="2:11" ht="15.75" x14ac:dyDescent="0.25">
      <c r="B60" s="336"/>
      <c r="C60" s="336"/>
      <c r="D60" s="336"/>
      <c r="E60" s="181"/>
      <c r="F60" s="181"/>
      <c r="G60" s="181"/>
      <c r="I60" s="191" t="s">
        <v>159</v>
      </c>
      <c r="J60" s="237">
        <f ca="1">TODAY()</f>
        <v>44067</v>
      </c>
      <c r="K60" s="177"/>
    </row>
    <row r="61" spans="2:11" ht="15.75" x14ac:dyDescent="0.25">
      <c r="B61" s="181"/>
      <c r="C61" s="338" t="s">
        <v>236</v>
      </c>
      <c r="E61" s="181"/>
      <c r="F61" s="181"/>
      <c r="G61" s="181"/>
      <c r="H61" s="181"/>
      <c r="I61" s="181"/>
      <c r="J61" s="181"/>
      <c r="K61" s="181"/>
    </row>
    <row r="63" spans="2:11" ht="15.6" x14ac:dyDescent="0.3">
      <c r="B63" s="197" t="s">
        <v>160</v>
      </c>
      <c r="F63" s="181"/>
    </row>
    <row r="64" spans="2:11" ht="15.75" x14ac:dyDescent="0.25">
      <c r="B64" s="177"/>
      <c r="C64" s="177"/>
      <c r="D64" s="177"/>
      <c r="E64" s="181"/>
      <c r="F64" s="181"/>
      <c r="G64" s="181"/>
      <c r="H64" s="181"/>
      <c r="I64" s="181"/>
      <c r="J64" s="181"/>
      <c r="K64" s="181"/>
    </row>
    <row r="67" spans="7:11" ht="15.75" x14ac:dyDescent="0.25">
      <c r="G67" s="181"/>
      <c r="H67" s="181"/>
      <c r="I67" s="181"/>
      <c r="J67" s="181"/>
      <c r="K67" s="181"/>
    </row>
  </sheetData>
  <sheetProtection password="CC24" sheet="1" objects="1" scenarios="1" selectLockedCells="1" selectUnlockedCells="1"/>
  <protectedRanges>
    <protectedRange sqref="F32:G32" name="Bereich wird von Kirchengemeinde bearbeitet_1"/>
    <protectedRange sqref="F33:I33" name="Bereich wird von Kirchengemeinde bearbeitet_2"/>
    <protectedRange sqref="F34:I34 F35:H35" name="Bereich wird von Kirchengemeinde bearbeitet_3"/>
  </protectedRanges>
  <mergeCells count="12">
    <mergeCell ref="E53:J53"/>
    <mergeCell ref="F31:H31"/>
    <mergeCell ref="F32:H32"/>
    <mergeCell ref="F33:H33"/>
    <mergeCell ref="F34:H34"/>
    <mergeCell ref="F35:H35"/>
    <mergeCell ref="E47:J47"/>
    <mergeCell ref="H37:I37"/>
    <mergeCell ref="E51:J51"/>
    <mergeCell ref="E52:J52"/>
    <mergeCell ref="E49:J49"/>
    <mergeCell ref="E48:J48"/>
  </mergeCells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6146" r:id="rId4" name="CheckBox2">
          <controlPr autoLine="0" r:id="rId5">
            <anchor moveWithCells="1">
              <from>
                <xdr:col>4</xdr:col>
                <xdr:colOff>746760</xdr:colOff>
                <xdr:row>39</xdr:row>
                <xdr:rowOff>175260</xdr:rowOff>
              </from>
              <to>
                <xdr:col>6</xdr:col>
                <xdr:colOff>548640</xdr:colOff>
                <xdr:row>41</xdr:row>
                <xdr:rowOff>45720</xdr:rowOff>
              </to>
            </anchor>
          </controlPr>
        </control>
      </mc:Choice>
      <mc:Fallback>
        <control shapeId="6146" r:id="rId4" name="CheckBox2"/>
      </mc:Fallback>
    </mc:AlternateContent>
    <mc:AlternateContent xmlns:mc="http://schemas.openxmlformats.org/markup-compatibility/2006">
      <mc:Choice Requires="x14">
        <control shapeId="6145" r:id="rId6" name="CheckBox1">
          <controlPr autoLine="0" r:id="rId7">
            <anchor moveWithCells="1">
              <from>
                <xdr:col>4</xdr:col>
                <xdr:colOff>7620</xdr:colOff>
                <xdr:row>39</xdr:row>
                <xdr:rowOff>160020</xdr:rowOff>
              </from>
              <to>
                <xdr:col>4</xdr:col>
                <xdr:colOff>670560</xdr:colOff>
                <xdr:row>41</xdr:row>
                <xdr:rowOff>30480</xdr:rowOff>
              </to>
            </anchor>
          </controlPr>
        </control>
      </mc:Choice>
      <mc:Fallback>
        <control shapeId="6145" r:id="rId6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Hintergrundberechnung_gesperrt!$A$50:$A$52</xm:f>
          </x14:formula1>
          <xm:sqref>E52:J52</xm:sqref>
        </x14:dataValidation>
        <x14:dataValidation type="list" allowBlank="1" showInputMessage="1" showErrorMessage="1">
          <x14:formula1>
            <xm:f>Hintergrundberechnung_gesperrt!$A$46:$A$48</xm:f>
          </x14:formula1>
          <xm:sqref>E51:J51</xm:sqref>
        </x14:dataValidation>
        <x14:dataValidation type="list" allowBlank="1" showInputMessage="1" showErrorMessage="1">
          <x14:formula1>
            <xm:f>Hintergrundberechnung_gesperrt!$A$36:$A$38</xm:f>
          </x14:formula1>
          <xm:sqref>E47:J47</xm:sqref>
        </x14:dataValidation>
        <x14:dataValidation type="list" allowBlank="1" showInputMessage="1" showErrorMessage="1">
          <x14:formula1>
            <xm:f>Hintergrundberechnung_gesperrt!$A$41:$A$44</xm:f>
          </x14:formula1>
          <xm:sqref>E48:J48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B4:P83"/>
  <sheetViews>
    <sheetView view="pageBreakPreview" topLeftCell="A51" zoomScaleNormal="100" zoomScaleSheetLayoutView="100" workbookViewId="0">
      <selection activeCell="K76" sqref="K76"/>
    </sheetView>
  </sheetViews>
  <sheetFormatPr baseColWidth="10" defaultColWidth="11.44140625" defaultRowHeight="14.4" x14ac:dyDescent="0.3"/>
  <cols>
    <col min="1" max="4" width="11.44140625" style="178"/>
    <col min="5" max="5" width="13" style="178" bestFit="1" customWidth="1"/>
    <col min="6" max="10" width="11.44140625" style="178"/>
    <col min="11" max="11" width="12.6640625" style="178" customWidth="1"/>
    <col min="12" max="12" width="11.44140625" style="178" customWidth="1"/>
    <col min="13" max="13" width="11.44140625" style="178"/>
    <col min="14" max="14" width="27.88671875" style="178" customWidth="1"/>
    <col min="15" max="16384" width="11.44140625" style="178"/>
  </cols>
  <sheetData>
    <row r="4" spans="2:12" ht="15" x14ac:dyDescent="0.25">
      <c r="I4" s="179"/>
      <c r="L4" s="180"/>
    </row>
    <row r="5" spans="2:12" ht="15.75" x14ac:dyDescent="0.25">
      <c r="C5" s="182"/>
      <c r="D5" s="181"/>
      <c r="E5" s="181"/>
      <c r="F5" s="181"/>
      <c r="G5" s="181"/>
      <c r="H5" s="193" t="s">
        <v>145</v>
      </c>
      <c r="I5" s="181"/>
      <c r="J5" s="181"/>
      <c r="K5" s="181"/>
      <c r="L5" s="180"/>
    </row>
    <row r="6" spans="2:12" ht="15.6" x14ac:dyDescent="0.3">
      <c r="C6" s="181"/>
      <c r="D6" s="181"/>
      <c r="E6" s="181"/>
      <c r="F6" s="181"/>
      <c r="G6" s="181"/>
      <c r="H6" s="183" t="s">
        <v>146</v>
      </c>
      <c r="I6" s="181"/>
      <c r="J6" s="181"/>
      <c r="K6" s="181"/>
      <c r="L6" s="180"/>
    </row>
    <row r="7" spans="2:12" ht="15.75" x14ac:dyDescent="0.25">
      <c r="C7" s="183"/>
      <c r="D7" s="181"/>
      <c r="E7" s="181"/>
      <c r="F7" s="181"/>
      <c r="G7" s="181"/>
      <c r="H7" s="183"/>
      <c r="I7" s="181"/>
      <c r="J7" s="181"/>
      <c r="K7" s="181"/>
      <c r="L7" s="180"/>
    </row>
    <row r="8" spans="2:12" ht="15.6" x14ac:dyDescent="0.3">
      <c r="C8" s="183"/>
      <c r="D8" s="183"/>
      <c r="E8" s="181"/>
      <c r="F8" s="181"/>
      <c r="G8" s="181"/>
      <c r="H8" s="183" t="s">
        <v>147</v>
      </c>
      <c r="I8" s="181"/>
      <c r="J8" s="181"/>
      <c r="K8" s="181"/>
      <c r="L8" s="180"/>
    </row>
    <row r="9" spans="2:12" ht="15.75" x14ac:dyDescent="0.25">
      <c r="C9" s="181"/>
      <c r="D9" s="181"/>
      <c r="E9" s="181"/>
      <c r="F9" s="181"/>
      <c r="G9" s="181"/>
      <c r="H9" s="278" t="s">
        <v>148</v>
      </c>
      <c r="I9" s="181"/>
      <c r="J9" s="181"/>
      <c r="K9" s="181"/>
      <c r="L9" s="180"/>
    </row>
    <row r="10" spans="2:12" ht="15.75" x14ac:dyDescent="0.25">
      <c r="C10" s="182" t="str">
        <f>'Antrag (bitte ausfüllen)'!$D$11</f>
        <v>z. B. Musterstadt, St. Anna</v>
      </c>
      <c r="D10" s="181"/>
      <c r="E10" s="181"/>
      <c r="F10" s="181"/>
      <c r="G10" s="181"/>
      <c r="H10" s="183"/>
      <c r="I10" s="181"/>
      <c r="J10" s="181"/>
      <c r="K10" s="181"/>
      <c r="L10" s="180"/>
    </row>
    <row r="11" spans="2:12" ht="15.6" x14ac:dyDescent="0.3">
      <c r="C11" s="183">
        <f>'Antrag (bitte ausfüllen)'!D20</f>
        <v>0</v>
      </c>
      <c r="D11" s="181"/>
      <c r="E11" s="177"/>
      <c r="F11" s="177"/>
      <c r="G11" s="181"/>
      <c r="H11" s="183" t="s">
        <v>149</v>
      </c>
      <c r="I11" s="181"/>
      <c r="J11" s="181"/>
      <c r="K11" s="181"/>
      <c r="L11" s="180"/>
    </row>
    <row r="12" spans="2:12" ht="15.75" x14ac:dyDescent="0.25">
      <c r="B12" s="175"/>
      <c r="C12" s="183">
        <f>'Antrag (bitte ausfüllen)'!D13</f>
        <v>0</v>
      </c>
      <c r="D12" s="176"/>
      <c r="E12" s="184"/>
      <c r="F12" s="177"/>
      <c r="G12" s="181"/>
      <c r="H12" s="193" t="s">
        <v>150</v>
      </c>
      <c r="I12" s="181"/>
      <c r="J12" s="181"/>
      <c r="K12" s="181"/>
      <c r="L12" s="180"/>
    </row>
    <row r="13" spans="2:12" ht="15.75" x14ac:dyDescent="0.25">
      <c r="B13" s="175"/>
      <c r="C13" s="183" t="str">
        <f>CONCATENATE('Antrag (bitte ausfüllen)'!D14, " ",'Antrag (bitte ausfüllen)'!D15)</f>
        <v xml:space="preserve"> </v>
      </c>
      <c r="D13" s="176"/>
      <c r="E13" s="184"/>
      <c r="F13" s="177"/>
      <c r="G13" s="181"/>
      <c r="H13" s="183"/>
      <c r="I13" s="181"/>
      <c r="J13" s="181"/>
      <c r="K13" s="181"/>
      <c r="L13" s="180"/>
    </row>
    <row r="14" spans="2:12" ht="15.75" x14ac:dyDescent="0.25">
      <c r="B14" s="175"/>
      <c r="C14" s="177"/>
      <c r="D14" s="176"/>
      <c r="E14" s="184"/>
      <c r="F14" s="177"/>
      <c r="G14" s="181"/>
      <c r="H14" s="183" t="s">
        <v>161</v>
      </c>
      <c r="I14" s="181"/>
      <c r="J14" s="181"/>
      <c r="K14" s="181"/>
      <c r="L14" s="180"/>
    </row>
    <row r="15" spans="2:12" ht="15.75" x14ac:dyDescent="0.25">
      <c r="C15" s="181"/>
      <c r="D15" s="181"/>
      <c r="E15" s="177"/>
      <c r="F15" s="177"/>
      <c r="G15" s="181"/>
      <c r="H15" s="183" t="s">
        <v>151</v>
      </c>
      <c r="I15" s="181"/>
      <c r="J15" s="181"/>
      <c r="K15" s="181"/>
      <c r="L15" s="180"/>
    </row>
    <row r="16" spans="2:12" ht="15.75" x14ac:dyDescent="0.25">
      <c r="C16" s="181"/>
      <c r="D16" s="181"/>
      <c r="E16" s="177"/>
      <c r="F16" s="177"/>
      <c r="G16" s="181"/>
      <c r="H16" s="183" t="s">
        <v>152</v>
      </c>
      <c r="I16" s="181"/>
      <c r="J16" s="181"/>
      <c r="K16" s="181"/>
      <c r="L16" s="180"/>
    </row>
    <row r="17" spans="2:12" ht="15.75" x14ac:dyDescent="0.25">
      <c r="C17" s="181"/>
      <c r="D17" s="181"/>
      <c r="E17" s="177"/>
      <c r="F17" s="177"/>
      <c r="G17" s="181"/>
      <c r="H17" s="183"/>
      <c r="I17" s="181"/>
      <c r="J17" s="181"/>
      <c r="K17" s="181"/>
      <c r="L17" s="180"/>
    </row>
    <row r="18" spans="2:12" ht="15.75" x14ac:dyDescent="0.25">
      <c r="C18" s="181"/>
      <c r="D18" s="181"/>
      <c r="E18" s="181"/>
      <c r="F18" s="181"/>
      <c r="G18" s="181"/>
      <c r="J18" s="191" t="s">
        <v>153</v>
      </c>
      <c r="K18" s="225">
        <f ca="1">TODAY()</f>
        <v>44067</v>
      </c>
    </row>
    <row r="19" spans="2:12" ht="15.75" x14ac:dyDescent="0.25">
      <c r="C19" s="181"/>
      <c r="D19" s="181"/>
      <c r="E19" s="181"/>
      <c r="F19" s="181"/>
      <c r="G19" s="181"/>
      <c r="J19" s="191"/>
      <c r="K19" s="225"/>
    </row>
    <row r="20" spans="2:12" ht="15.75" x14ac:dyDescent="0.25">
      <c r="C20" s="181"/>
      <c r="D20" s="181"/>
      <c r="E20" s="181"/>
      <c r="F20" s="181"/>
      <c r="G20" s="181"/>
      <c r="H20" s="181"/>
      <c r="I20" s="181"/>
      <c r="J20" s="181"/>
      <c r="K20" s="181"/>
    </row>
    <row r="21" spans="2:12" ht="23.4" x14ac:dyDescent="0.3">
      <c r="B21" s="185" t="s">
        <v>248</v>
      </c>
      <c r="C21" s="186"/>
      <c r="D21" s="186"/>
      <c r="E21" s="186"/>
      <c r="F21" s="186"/>
      <c r="G21" s="186"/>
      <c r="H21" s="187"/>
      <c r="I21" s="187"/>
    </row>
    <row r="22" spans="2:12" ht="15.6" x14ac:dyDescent="0.3">
      <c r="B22" s="188" t="s">
        <v>191</v>
      </c>
      <c r="C22" s="189"/>
      <c r="D22" s="189"/>
      <c r="E22" s="189"/>
      <c r="F22" s="189"/>
      <c r="G22" s="189"/>
      <c r="H22" s="189"/>
      <c r="I22" s="189"/>
      <c r="J22" s="189"/>
    </row>
    <row r="23" spans="2:12" ht="15.75" x14ac:dyDescent="0.25">
      <c r="G23" s="181"/>
    </row>
    <row r="24" spans="2:12" ht="15.75" x14ac:dyDescent="0.25">
      <c r="G24" s="181"/>
    </row>
    <row r="25" spans="2:12" ht="15.75" x14ac:dyDescent="0.25">
      <c r="G25" s="181"/>
    </row>
    <row r="26" spans="2:12" ht="15.75" x14ac:dyDescent="0.25">
      <c r="D26" s="176" t="s">
        <v>235</v>
      </c>
      <c r="E26" s="207">
        <f>Vorbescheid_sonstige!E26</f>
        <v>0</v>
      </c>
    </row>
    <row r="27" spans="2:12" ht="15.75" customHeight="1" x14ac:dyDescent="0.25">
      <c r="D27" s="176" t="s">
        <v>154</v>
      </c>
      <c r="E27" s="207">
        <f>Vorbescheid_sonstige!E27</f>
        <v>0</v>
      </c>
      <c r="J27" s="187"/>
    </row>
    <row r="28" spans="2:12" ht="15.75" x14ac:dyDescent="0.25">
      <c r="D28" s="176" t="s">
        <v>155</v>
      </c>
      <c r="E28" s="207">
        <f>E27+21</f>
        <v>21</v>
      </c>
      <c r="J28" s="189"/>
      <c r="K28" s="181"/>
    </row>
    <row r="29" spans="2:12" ht="15.75" x14ac:dyDescent="0.25">
      <c r="B29" s="181"/>
      <c r="C29" s="190"/>
      <c r="D29" s="190"/>
      <c r="E29" s="190"/>
      <c r="F29" s="190"/>
      <c r="G29" s="190"/>
      <c r="H29" s="181"/>
      <c r="I29" s="181"/>
      <c r="J29" s="181"/>
      <c r="K29" s="181"/>
    </row>
    <row r="30" spans="2:12" ht="15.75" customHeight="1" x14ac:dyDescent="0.3">
      <c r="B30" s="181"/>
      <c r="C30" s="190"/>
      <c r="D30" s="191" t="s">
        <v>169</v>
      </c>
      <c r="E30" s="198" t="s">
        <v>193</v>
      </c>
      <c r="F30" s="194"/>
      <c r="G30" s="194"/>
      <c r="H30" s="194"/>
      <c r="I30" s="181"/>
      <c r="J30" s="181"/>
      <c r="K30" s="181"/>
    </row>
    <row r="31" spans="2:12" ht="15.75" x14ac:dyDescent="0.25">
      <c r="B31" s="181"/>
      <c r="C31" s="190"/>
      <c r="E31" s="335"/>
      <c r="F31" s="426" t="s">
        <v>200</v>
      </c>
      <c r="G31" s="427"/>
      <c r="H31" s="428"/>
      <c r="I31" s="204"/>
      <c r="J31" s="181"/>
      <c r="K31" s="181"/>
    </row>
    <row r="32" spans="2:12" ht="15.75" customHeight="1" x14ac:dyDescent="0.3">
      <c r="B32" s="181"/>
      <c r="C32" s="190"/>
      <c r="D32" s="181"/>
      <c r="E32" s="335"/>
      <c r="F32" s="429" t="s">
        <v>183</v>
      </c>
      <c r="G32" s="430"/>
      <c r="H32" s="431"/>
      <c r="I32" s="204"/>
      <c r="J32" s="181"/>
      <c r="K32" s="181"/>
    </row>
    <row r="33" spans="2:12" ht="15.75" x14ac:dyDescent="0.25">
      <c r="B33" s="181"/>
      <c r="C33" s="190"/>
      <c r="D33" s="181"/>
      <c r="E33" s="335"/>
      <c r="F33" s="432" t="s">
        <v>106</v>
      </c>
      <c r="G33" s="433"/>
      <c r="H33" s="434"/>
      <c r="I33" s="210"/>
      <c r="J33" s="181"/>
      <c r="K33" s="181"/>
    </row>
    <row r="34" spans="2:12" ht="15.6" x14ac:dyDescent="0.3">
      <c r="B34" s="181"/>
      <c r="C34" s="190"/>
      <c r="D34" s="181"/>
      <c r="E34" s="335"/>
      <c r="F34" s="435" t="s">
        <v>201</v>
      </c>
      <c r="G34" s="436"/>
      <c r="H34" s="437"/>
      <c r="I34" s="211"/>
      <c r="J34" s="181"/>
      <c r="K34" s="181"/>
    </row>
    <row r="35" spans="2:12" ht="15.6" x14ac:dyDescent="0.3">
      <c r="B35" s="181"/>
      <c r="C35" s="190"/>
      <c r="D35" s="181"/>
      <c r="E35" s="335"/>
      <c r="F35" s="435" t="s">
        <v>201</v>
      </c>
      <c r="G35" s="436"/>
      <c r="H35" s="437"/>
      <c r="I35" s="205"/>
      <c r="J35" s="181"/>
      <c r="K35" s="181"/>
    </row>
    <row r="36" spans="2:12" ht="15.75" x14ac:dyDescent="0.25"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2:12" ht="15.6" x14ac:dyDescent="0.3">
      <c r="B37" s="181"/>
      <c r="C37" s="181"/>
      <c r="D37" s="191" t="s">
        <v>251</v>
      </c>
      <c r="E37" s="344"/>
      <c r="G37" s="191" t="s">
        <v>156</v>
      </c>
      <c r="H37" s="426" t="e">
        <f>'Antrag (bitte ausfüllen)'!#REF!</f>
        <v>#REF!</v>
      </c>
      <c r="I37" s="428"/>
      <c r="K37" s="181"/>
    </row>
    <row r="38" spans="2:12" ht="15.75" x14ac:dyDescent="0.25">
      <c r="B38" s="181"/>
      <c r="C38" s="181"/>
      <c r="D38" s="181"/>
      <c r="E38" s="181"/>
      <c r="F38" s="181"/>
      <c r="G38" s="181"/>
      <c r="H38" s="181"/>
      <c r="I38" s="181"/>
      <c r="J38" s="181"/>
      <c r="K38" s="181"/>
    </row>
    <row r="39" spans="2:12" ht="15.6" x14ac:dyDescent="0.3">
      <c r="B39" s="183" t="s">
        <v>242</v>
      </c>
      <c r="C39" s="181"/>
      <c r="D39" s="181"/>
      <c r="E39" s="181"/>
      <c r="F39" s="181"/>
      <c r="G39" s="206">
        <f ca="1">Vorbescheid_sonstige!J60</f>
        <v>44067</v>
      </c>
      <c r="H39" s="181"/>
      <c r="I39" s="181"/>
      <c r="J39" s="181"/>
      <c r="K39" s="181"/>
    </row>
    <row r="40" spans="2:12" ht="15.75" x14ac:dyDescent="0.25">
      <c r="B40" s="181"/>
      <c r="C40" s="181"/>
      <c r="D40" s="192"/>
      <c r="E40" s="181"/>
      <c r="F40" s="181"/>
      <c r="G40" s="181"/>
      <c r="H40" s="181"/>
      <c r="I40" s="181"/>
      <c r="J40" s="181"/>
      <c r="K40" s="181"/>
    </row>
    <row r="41" spans="2:12" ht="15.6" x14ac:dyDescent="0.3">
      <c r="B41" s="181"/>
      <c r="C41" s="181"/>
      <c r="D41" s="191" t="s">
        <v>184</v>
      </c>
      <c r="E41" s="345">
        <f>SUM(F31:I35)</f>
        <v>0</v>
      </c>
      <c r="F41" s="350" t="s">
        <v>244</v>
      </c>
      <c r="G41" s="181"/>
      <c r="H41" s="181"/>
      <c r="I41" s="181"/>
      <c r="J41" s="181"/>
      <c r="K41" s="181"/>
    </row>
    <row r="42" spans="2:12" ht="15.75" x14ac:dyDescent="0.25">
      <c r="B42" s="181"/>
      <c r="C42" s="181"/>
      <c r="D42" s="181"/>
      <c r="E42" s="183"/>
      <c r="F42" s="181"/>
      <c r="G42" s="181"/>
      <c r="H42" s="181"/>
      <c r="I42" s="181"/>
      <c r="J42" s="181"/>
      <c r="K42" s="181"/>
    </row>
    <row r="43" spans="2:12" ht="15.75" x14ac:dyDescent="0.25">
      <c r="B43" s="181"/>
      <c r="C43" s="181"/>
      <c r="D43" s="200" t="s">
        <v>167</v>
      </c>
      <c r="E43" s="348">
        <f>IF(E41&lt;4000,E41*0.5,2000)</f>
        <v>0</v>
      </c>
      <c r="F43" s="349" t="s">
        <v>158</v>
      </c>
      <c r="G43" s="201"/>
      <c r="H43" s="202"/>
      <c r="I43" s="195"/>
      <c r="J43" s="195"/>
      <c r="K43" s="195"/>
    </row>
    <row r="44" spans="2:12" ht="15.75" x14ac:dyDescent="0.25">
      <c r="B44" s="181"/>
      <c r="C44" s="181"/>
      <c r="D44" s="181"/>
      <c r="E44" s="195"/>
      <c r="F44" s="195"/>
      <c r="G44" s="195"/>
      <c r="H44" s="195"/>
      <c r="I44" s="195"/>
      <c r="J44" s="195"/>
      <c r="K44" s="195"/>
    </row>
    <row r="45" spans="2:12" ht="15.6" x14ac:dyDescent="0.3">
      <c r="B45" s="181"/>
      <c r="C45" s="181"/>
      <c r="D45" s="191" t="s">
        <v>166</v>
      </c>
      <c r="E45" s="405" t="s">
        <v>23</v>
      </c>
      <c r="F45" s="405"/>
      <c r="G45" s="405"/>
      <c r="H45" s="405"/>
      <c r="I45" s="405"/>
      <c r="J45" s="405"/>
      <c r="K45" s="208"/>
      <c r="L45" s="209"/>
    </row>
    <row r="46" spans="2:12" ht="15.6" x14ac:dyDescent="0.3">
      <c r="B46" s="181"/>
      <c r="C46" s="181"/>
      <c r="D46" s="181" t="s">
        <v>185</v>
      </c>
      <c r="E46" s="404" t="s">
        <v>23</v>
      </c>
      <c r="F46" s="402"/>
      <c r="G46" s="402"/>
      <c r="H46" s="402"/>
      <c r="I46" s="402"/>
      <c r="J46" s="403"/>
      <c r="K46" s="208"/>
    </row>
    <row r="47" spans="2:12" ht="15.6" x14ac:dyDescent="0.3">
      <c r="B47" s="181"/>
      <c r="C47" s="181"/>
      <c r="D47" s="181"/>
      <c r="E47" s="401" t="s">
        <v>245</v>
      </c>
      <c r="F47" s="402"/>
      <c r="G47" s="402"/>
      <c r="H47" s="402"/>
      <c r="I47" s="402"/>
      <c r="J47" s="403"/>
      <c r="K47" s="181"/>
    </row>
    <row r="48" spans="2:12" ht="15.75" x14ac:dyDescent="0.25"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2:16" ht="15.6" x14ac:dyDescent="0.3">
      <c r="B49" s="181"/>
      <c r="C49" s="181"/>
      <c r="D49" s="191" t="s">
        <v>165</v>
      </c>
      <c r="E49" s="405" t="s">
        <v>23</v>
      </c>
      <c r="F49" s="405"/>
      <c r="G49" s="405"/>
      <c r="H49" s="405"/>
      <c r="I49" s="405"/>
      <c r="J49" s="405"/>
      <c r="K49" s="208"/>
    </row>
    <row r="50" spans="2:16" ht="15.6" x14ac:dyDescent="0.3">
      <c r="B50" s="181"/>
      <c r="C50" s="181"/>
      <c r="D50" s="181"/>
      <c r="E50" s="405" t="s">
        <v>23</v>
      </c>
      <c r="F50" s="405"/>
      <c r="G50" s="405"/>
      <c r="H50" s="405"/>
      <c r="I50" s="405"/>
      <c r="J50" s="405"/>
      <c r="K50" s="177"/>
    </row>
    <row r="51" spans="2:16" ht="15.6" x14ac:dyDescent="0.3">
      <c r="B51" s="181"/>
      <c r="C51" s="181"/>
      <c r="D51" s="181"/>
      <c r="E51" s="401" t="s">
        <v>245</v>
      </c>
      <c r="F51" s="402"/>
      <c r="G51" s="402"/>
      <c r="H51" s="402"/>
      <c r="I51" s="402"/>
      <c r="J51" s="403"/>
      <c r="K51" s="181"/>
    </row>
    <row r="52" spans="2:16" ht="15.75" x14ac:dyDescent="0.25">
      <c r="B52" s="181"/>
      <c r="C52" s="181"/>
      <c r="D52" s="181"/>
      <c r="E52" s="341"/>
      <c r="F52" s="342"/>
      <c r="G52" s="342"/>
      <c r="H52" s="342"/>
      <c r="I52" s="342"/>
      <c r="J52" s="342"/>
      <c r="K52" s="181"/>
    </row>
    <row r="53" spans="2:16" ht="15.75" x14ac:dyDescent="0.25">
      <c r="B53" s="181"/>
      <c r="C53" s="181"/>
      <c r="D53" s="191" t="s">
        <v>164</v>
      </c>
      <c r="E53" s="181"/>
      <c r="F53" s="181"/>
      <c r="G53" s="181"/>
      <c r="H53" s="181"/>
      <c r="I53" s="181"/>
      <c r="J53" s="181"/>
      <c r="K53" s="181"/>
    </row>
    <row r="54" spans="2:16" ht="15.75" x14ac:dyDescent="0.25">
      <c r="B54" s="181"/>
      <c r="C54" s="181"/>
      <c r="D54" s="181"/>
      <c r="E54" s="181"/>
      <c r="F54" s="181"/>
      <c r="G54" s="181"/>
      <c r="P54" s="196"/>
    </row>
    <row r="55" spans="2:16" ht="15.75" x14ac:dyDescent="0.25">
      <c r="B55" s="181"/>
      <c r="C55" s="181"/>
      <c r="D55" s="191" t="s">
        <v>247</v>
      </c>
      <c r="E55" s="313"/>
      <c r="F55" s="181"/>
      <c r="G55" s="181"/>
    </row>
    <row r="56" spans="2:16" ht="15.75" x14ac:dyDescent="0.25">
      <c r="B56" s="181"/>
      <c r="C56" s="181"/>
      <c r="D56" s="191" t="s">
        <v>170</v>
      </c>
      <c r="E56" s="398">
        <f>'Antrag (bitte ausfüllen)'!D27</f>
        <v>0</v>
      </c>
      <c r="F56" s="398"/>
      <c r="G56" s="398"/>
    </row>
    <row r="57" spans="2:16" ht="15.75" x14ac:dyDescent="0.25">
      <c r="B57" s="181"/>
      <c r="C57" s="181"/>
      <c r="D57" s="176" t="s">
        <v>171</v>
      </c>
      <c r="E57" s="398">
        <f>'Antrag (bitte ausfüllen)'!D28</f>
        <v>0</v>
      </c>
      <c r="F57" s="398"/>
      <c r="G57" s="398"/>
    </row>
    <row r="58" spans="2:16" ht="15.75" x14ac:dyDescent="0.25">
      <c r="B58" s="181"/>
      <c r="C58" s="181"/>
      <c r="D58" s="176" t="s">
        <v>172</v>
      </c>
      <c r="E58" s="398">
        <f>'Antrag (bitte ausfüllen)'!D29</f>
        <v>0</v>
      </c>
      <c r="F58" s="398"/>
      <c r="G58" s="398"/>
    </row>
    <row r="61" spans="2:16" ht="15.75" x14ac:dyDescent="0.25">
      <c r="B61" s="336"/>
      <c r="C61" s="336"/>
      <c r="D61" s="336"/>
      <c r="E61" s="181"/>
      <c r="F61" s="181"/>
      <c r="H61" s="181"/>
      <c r="I61" s="191" t="s">
        <v>159</v>
      </c>
      <c r="J61" s="203">
        <f ca="1">TODAY()</f>
        <v>44067</v>
      </c>
      <c r="K61" s="208"/>
    </row>
    <row r="62" spans="2:16" ht="15.75" x14ac:dyDescent="0.25">
      <c r="B62" s="181"/>
      <c r="C62" s="338" t="s">
        <v>236</v>
      </c>
      <c r="E62" s="181"/>
      <c r="F62" s="181"/>
      <c r="G62" s="181"/>
      <c r="H62" s="181"/>
      <c r="I62" s="181"/>
      <c r="J62" s="181"/>
      <c r="K62" s="181"/>
    </row>
    <row r="64" spans="2:16" ht="16.5" customHeight="1" x14ac:dyDescent="0.3">
      <c r="B64" s="197" t="s">
        <v>160</v>
      </c>
    </row>
    <row r="65" spans="2:7" ht="16.5" customHeight="1" x14ac:dyDescent="0.25">
      <c r="B65" s="197"/>
    </row>
    <row r="66" spans="2:7" ht="16.5" customHeight="1" x14ac:dyDescent="0.25">
      <c r="B66" s="197"/>
    </row>
    <row r="67" spans="2:7" ht="15.75" x14ac:dyDescent="0.25">
      <c r="C67" s="218" t="s">
        <v>175</v>
      </c>
      <c r="D67" s="224" t="s">
        <v>176</v>
      </c>
      <c r="E67" s="218"/>
      <c r="F67" s="213">
        <v>1</v>
      </c>
      <c r="G67" s="214"/>
    </row>
    <row r="68" spans="2:7" ht="15.6" x14ac:dyDescent="0.3">
      <c r="C68" s="423" t="s">
        <v>177</v>
      </c>
      <c r="D68" s="424"/>
      <c r="E68" s="425"/>
      <c r="F68" s="216"/>
      <c r="G68" s="215">
        <f ca="1">J61</f>
        <v>44067</v>
      </c>
    </row>
    <row r="69" spans="2:7" ht="15.75" x14ac:dyDescent="0.25">
      <c r="C69" s="423" t="s">
        <v>178</v>
      </c>
      <c r="D69" s="424"/>
      <c r="E69" s="425"/>
      <c r="F69" s="276"/>
      <c r="G69" s="277"/>
    </row>
    <row r="70" spans="2:7" ht="15.75" x14ac:dyDescent="0.25">
      <c r="C70" s="413" t="s">
        <v>179</v>
      </c>
      <c r="D70" s="414"/>
      <c r="E70" s="415"/>
      <c r="F70" s="222" t="s">
        <v>181</v>
      </c>
      <c r="G70" s="218" t="s">
        <v>182</v>
      </c>
    </row>
    <row r="71" spans="2:7" ht="15.75" x14ac:dyDescent="0.25">
      <c r="C71" s="406" t="s">
        <v>231</v>
      </c>
      <c r="D71" s="407"/>
      <c r="E71" s="408"/>
      <c r="F71" s="343">
        <f>E43</f>
        <v>0</v>
      </c>
      <c r="G71" s="214"/>
    </row>
    <row r="72" spans="2:7" ht="15.75" x14ac:dyDescent="0.25">
      <c r="C72" s="228" t="s">
        <v>180</v>
      </c>
      <c r="D72" s="229"/>
      <c r="E72" s="230"/>
      <c r="F72" s="218" t="s">
        <v>181</v>
      </c>
      <c r="G72" s="218" t="s">
        <v>182</v>
      </c>
    </row>
    <row r="73" spans="2:7" ht="15.75" x14ac:dyDescent="0.25">
      <c r="C73" s="420" t="s">
        <v>232</v>
      </c>
      <c r="D73" s="421"/>
      <c r="E73" s="422"/>
      <c r="F73" s="343">
        <f>F71</f>
        <v>0</v>
      </c>
      <c r="G73" s="214"/>
    </row>
    <row r="74" spans="2:7" ht="15.6" x14ac:dyDescent="0.3">
      <c r="C74" s="423" t="s">
        <v>187</v>
      </c>
      <c r="D74" s="424"/>
      <c r="E74" s="425"/>
      <c r="F74" s="420" t="s">
        <v>233</v>
      </c>
      <c r="G74" s="422"/>
    </row>
    <row r="75" spans="2:7" ht="15.75" x14ac:dyDescent="0.25">
      <c r="C75" s="423" t="s">
        <v>234</v>
      </c>
      <c r="D75" s="424"/>
      <c r="E75" s="425"/>
      <c r="F75" s="420" t="str">
        <f>'Antrag (bitte ausfüllen)'!D11</f>
        <v>z. B. Musterstadt, St. Anna</v>
      </c>
      <c r="G75" s="422"/>
    </row>
    <row r="76" spans="2:7" ht="15.6" x14ac:dyDescent="0.3">
      <c r="C76" s="217" t="s">
        <v>188</v>
      </c>
      <c r="D76" s="218"/>
      <c r="E76" s="219"/>
      <c r="F76" s="220"/>
      <c r="G76" s="221"/>
    </row>
    <row r="77" spans="2:7" ht="15.6" x14ac:dyDescent="0.3">
      <c r="C77" s="417" t="s">
        <v>189</v>
      </c>
      <c r="D77" s="418"/>
      <c r="E77" s="419"/>
      <c r="F77" s="220"/>
      <c r="G77" s="221"/>
    </row>
    <row r="79" spans="2:7" ht="15.75" customHeight="1" x14ac:dyDescent="0.25"/>
    <row r="83" ht="15.75" customHeight="1" x14ac:dyDescent="0.25"/>
  </sheetData>
  <sheetProtection password="CC24" sheet="1" objects="1" scenarios="1" selectLockedCells="1" selectUnlockedCells="1"/>
  <protectedRanges>
    <protectedRange sqref="F32:G32" name="Bereich wird von Kirchengemeinde bearbeitet_1"/>
    <protectedRange sqref="F33:I33" name="Bereich wird von Kirchengemeinde bearbeitet_2"/>
    <protectedRange sqref="F34:I34 F35:H35" name="Bereich wird von Kirchengemeinde bearbeitet_3"/>
  </protectedRanges>
  <mergeCells count="25">
    <mergeCell ref="H37:I37"/>
    <mergeCell ref="E45:J45"/>
    <mergeCell ref="C71:E71"/>
    <mergeCell ref="C69:E69"/>
    <mergeCell ref="C68:E68"/>
    <mergeCell ref="C70:E70"/>
    <mergeCell ref="E56:G56"/>
    <mergeCell ref="E57:G57"/>
    <mergeCell ref="E50:J50"/>
    <mergeCell ref="E49:J49"/>
    <mergeCell ref="E46:J46"/>
    <mergeCell ref="E47:J47"/>
    <mergeCell ref="E51:J51"/>
    <mergeCell ref="F31:H31"/>
    <mergeCell ref="F32:H32"/>
    <mergeCell ref="F33:H33"/>
    <mergeCell ref="F34:H34"/>
    <mergeCell ref="F35:H35"/>
    <mergeCell ref="C77:E77"/>
    <mergeCell ref="C73:E73"/>
    <mergeCell ref="C74:E74"/>
    <mergeCell ref="E58:G58"/>
    <mergeCell ref="F74:G74"/>
    <mergeCell ref="F75:G75"/>
    <mergeCell ref="C75:E75"/>
  </mergeCells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heckBox4">
          <controlPr autoLine="0" r:id="rId5">
            <anchor moveWithCells="1">
              <from>
                <xdr:col>4</xdr:col>
                <xdr:colOff>754380</xdr:colOff>
                <xdr:row>52</xdr:row>
                <xdr:rowOff>7620</xdr:rowOff>
              </from>
              <to>
                <xdr:col>6</xdr:col>
                <xdr:colOff>449580</xdr:colOff>
                <xdr:row>53</xdr:row>
                <xdr:rowOff>76200</xdr:rowOff>
              </to>
            </anchor>
          </controlPr>
        </control>
      </mc:Choice>
      <mc:Fallback>
        <control shapeId="10244" r:id="rId4" name="CheckBox4"/>
      </mc:Fallback>
    </mc:AlternateContent>
    <mc:AlternateContent xmlns:mc="http://schemas.openxmlformats.org/markup-compatibility/2006">
      <mc:Choice Requires="x14">
        <control shapeId="10243" r:id="rId6" name="CheckBox3">
          <controlPr autoLine="0" r:id="rId7">
            <anchor moveWithCells="1">
              <from>
                <xdr:col>4</xdr:col>
                <xdr:colOff>7620</xdr:colOff>
                <xdr:row>52</xdr:row>
                <xdr:rowOff>0</xdr:rowOff>
              </from>
              <to>
                <xdr:col>4</xdr:col>
                <xdr:colOff>754380</xdr:colOff>
                <xdr:row>53</xdr:row>
                <xdr:rowOff>60960</xdr:rowOff>
              </to>
            </anchor>
          </controlPr>
        </control>
      </mc:Choice>
      <mc:Fallback>
        <control shapeId="10243" r:id="rId6" name="CheckBox3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Hintergrundberechnung_gesperrt!$A$41:$A$44</xm:f>
          </x14:formula1>
          <xm:sqref>E46:J46</xm:sqref>
        </x14:dataValidation>
        <x14:dataValidation type="list" allowBlank="1" showInputMessage="1" showErrorMessage="1">
          <x14:formula1>
            <xm:f>Hintergrundberechnung_gesperrt!$A$36:$A$38</xm:f>
          </x14:formula1>
          <xm:sqref>E45:J45</xm:sqref>
        </x14:dataValidation>
        <x14:dataValidation type="list" allowBlank="1" showInputMessage="1" showErrorMessage="1">
          <x14:formula1>
            <xm:f>Hintergrundberechnung_gesperrt!$A$46:$A$48</xm:f>
          </x14:formula1>
          <xm:sqref>E49:J49</xm:sqref>
        </x14:dataValidation>
        <x14:dataValidation type="list" allowBlank="1" showInputMessage="1" showErrorMessage="1">
          <x14:formula1>
            <xm:f>Hintergrundberechnung_gesperrt!$A$50:$A$52</xm:f>
          </x14:formula1>
          <xm:sqref>E50:J50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 (bitte ausfüllen)</vt:lpstr>
      <vt:lpstr>Hintergrundberechnung_gesperrt</vt:lpstr>
      <vt:lpstr>Bescheid_Leuchtmitteltausch</vt:lpstr>
      <vt:lpstr>Vorbescheid_sonstige</vt:lpstr>
      <vt:lpstr>Bescheid_sonstige</vt:lpstr>
      <vt:lpstr>'Antrag (bitte ausfüllen)'!Druckbereich</vt:lpstr>
      <vt:lpstr>Bescheid_Leuchtmitteltausch!Druckbereich</vt:lpstr>
      <vt:lpstr>Bescheid_sonstige!Druckbereich</vt:lpstr>
      <vt:lpstr>Vorbescheid_sonstige!Druckbereich</vt:lpstr>
    </vt:vector>
  </TitlesOfParts>
  <Company>Bischöfliches Ordinariat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Polcher-Wied</dc:creator>
  <cp:lastModifiedBy>Vera Polcher-Wied</cp:lastModifiedBy>
  <cp:lastPrinted>2020-02-18T11:01:11Z</cp:lastPrinted>
  <dcterms:created xsi:type="dcterms:W3CDTF">2019-11-21T14:26:21Z</dcterms:created>
  <dcterms:modified xsi:type="dcterms:W3CDTF">2020-08-24T08:30:23Z</dcterms:modified>
</cp:coreProperties>
</file>